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699" activeTab="6"/>
  </bookViews>
  <sheets>
    <sheet name="Ost heute" sheetId="1" r:id="rId1"/>
    <sheet name="Ost o. Maßn." sheetId="2" r:id="rId2"/>
    <sheet name="Ost 1" sheetId="3" r:id="rId3"/>
    <sheet name=".Ost 2" sheetId="4" r:id="rId4"/>
    <sheet name=" Ost 3" sheetId="5" r:id="rId5"/>
    <sheet name=" Ost 4" sheetId="6" r:id="rId6"/>
    <sheet name="Ost 5" sheetId="7" r:id="rId7"/>
    <sheet name=" West heute" sheetId="8" r:id="rId8"/>
    <sheet name="Wes o.Maßn." sheetId="9" r:id="rId9"/>
    <sheet name="West 1" sheetId="10" r:id="rId10"/>
  </sheets>
  <definedNames>
    <definedName name="_xlnm.Print_Area" localSheetId="7">' West heute'!$A$1:$D$28</definedName>
  </definedNames>
  <calcPr fullCalcOnLoad="1"/>
</workbook>
</file>

<file path=xl/sharedStrings.xml><?xml version="1.0" encoding="utf-8"?>
<sst xmlns="http://schemas.openxmlformats.org/spreadsheetml/2006/main" count="625" uniqueCount="182">
  <si>
    <t>Lambertischule</t>
  </si>
  <si>
    <t>Martinschule</t>
  </si>
  <si>
    <t>Jakobischule</t>
  </si>
  <si>
    <t>Züge</t>
  </si>
  <si>
    <t>Klassenstärken</t>
  </si>
  <si>
    <t>Raumangebot</t>
  </si>
  <si>
    <t>Betreuungsangebot</t>
  </si>
  <si>
    <t>Verwendung</t>
  </si>
  <si>
    <t>Bewirtschaftung</t>
  </si>
  <si>
    <t>Personal</t>
  </si>
  <si>
    <t>Schülerbeförderung</t>
  </si>
  <si>
    <t>Erstattungen</t>
  </si>
  <si>
    <t>Einnahmen</t>
  </si>
  <si>
    <t>Abschreibungen</t>
  </si>
  <si>
    <t>Investitionen</t>
  </si>
  <si>
    <t>1 +</t>
  </si>
  <si>
    <t>17 bis 28</t>
  </si>
  <si>
    <t>+ 5 Räume</t>
  </si>
  <si>
    <t>kein Angebot</t>
  </si>
  <si>
    <t>13 +, 8 bis 1</t>
  </si>
  <si>
    <t>3</t>
  </si>
  <si>
    <t>20 bis 28</t>
  </si>
  <si>
    <t>1</t>
  </si>
  <si>
    <t>Kosten gesamt</t>
  </si>
  <si>
    <t>+/- 0</t>
  </si>
  <si>
    <t>Ausstattung</t>
  </si>
  <si>
    <t>Summe aller Investitionen</t>
  </si>
  <si>
    <t>Raumangebot Lambertischule nicht wirtschaftlich genutzt</t>
  </si>
  <si>
    <t>2 von 4 Schulen ohne Betreuungsangebot</t>
  </si>
  <si>
    <t>keine schulräumliche Optimierung</t>
  </si>
  <si>
    <t>keine wirtschaftliche Optimierung</t>
  </si>
  <si>
    <t>2</t>
  </si>
  <si>
    <t>Maria- Frieden</t>
  </si>
  <si>
    <t xml:space="preserve"> 4 Räume
 vermietet</t>
  </si>
  <si>
    <t>Laurentiusschule</t>
  </si>
  <si>
    <t>Kardinal-v.-Galen Schule</t>
  </si>
  <si>
    <t>Ludgerischule</t>
  </si>
  <si>
    <t>3 bis 4</t>
  </si>
  <si>
    <t>14</t>
  </si>
  <si>
    <t>23 - 28</t>
  </si>
  <si>
    <t>Ausbau Züge</t>
  </si>
  <si>
    <t>4</t>
  </si>
  <si>
    <t>knapp 2</t>
  </si>
  <si>
    <t>7</t>
  </si>
  <si>
    <t>16 - 30</t>
  </si>
  <si>
    <t>knapp 3</t>
  </si>
  <si>
    <t>11</t>
  </si>
  <si>
    <t>Klassen</t>
  </si>
  <si>
    <t>23 - 31</t>
  </si>
  <si>
    <t>+ 2 MZR, + 2 GR</t>
  </si>
  <si>
    <t>Aubau Züge</t>
  </si>
  <si>
    <t>12</t>
  </si>
  <si>
    <t>21 - 29</t>
  </si>
  <si>
    <t>ÜMB</t>
  </si>
  <si>
    <t xml:space="preserve"> 1 bis 1,5</t>
  </si>
  <si>
    <t>5 bis 6</t>
  </si>
  <si>
    <t>15 - 30</t>
  </si>
  <si>
    <t>+ 1 - 2 Räume</t>
  </si>
  <si>
    <t>?</t>
  </si>
  <si>
    <t>11 bis 12</t>
  </si>
  <si>
    <t>26 - 29</t>
  </si>
  <si>
    <t>+ 1 MZR, + 2 GR</t>
  </si>
  <si>
    <t>16</t>
  </si>
  <si>
    <t>23 - 30</t>
  </si>
  <si>
    <t>+ 3 MZR</t>
  </si>
  <si>
    <t>2 ÜMB, 1 Eigennutzung?</t>
  </si>
  <si>
    <t>0</t>
  </si>
  <si>
    <t>+9</t>
  </si>
  <si>
    <t>Verkauf</t>
  </si>
  <si>
    <t>Verkaufserlös</t>
  </si>
  <si>
    <t>Summe aller Investitionen minus Erlöse</t>
  </si>
  <si>
    <t>11 - 12</t>
  </si>
  <si>
    <t>Raumangebot beider Schulen wird wirtschaftlich genutzt</t>
  </si>
  <si>
    <t>beide Schulen mit Betreuungsangebot</t>
  </si>
  <si>
    <t>schulräumliche Optimierung</t>
  </si>
  <si>
    <t>wirtschaftliche Optimierung</t>
  </si>
  <si>
    <t>Klassenstärken teilweise außerhalb der Bandbreite, teilweise deutlich unter Richtwerten</t>
  </si>
  <si>
    <t>Raumangebot der Schulen teilweise nicht wirtschaftlich genutzt</t>
  </si>
  <si>
    <t>18 - 30</t>
  </si>
  <si>
    <t>+ 7 Räume</t>
  </si>
  <si>
    <t>8</t>
  </si>
  <si>
    <t>22 - 30</t>
  </si>
  <si>
    <t>2,5</t>
  </si>
  <si>
    <t>16 - 25</t>
  </si>
  <si>
    <t>20 - 26</t>
  </si>
  <si>
    <t>20 - 30</t>
  </si>
  <si>
    <t>12 - 29</t>
  </si>
  <si>
    <t>4 bis 5</t>
  </si>
  <si>
    <t>16 - 28</t>
  </si>
  <si>
    <t>6</t>
  </si>
  <si>
    <t xml:space="preserve"> 4 vermietet, weitere
2 - 3 an Kreis</t>
  </si>
  <si>
    <t>20 - 29</t>
  </si>
  <si>
    <t xml:space="preserve">+1 Raum </t>
  </si>
  <si>
    <t>weitere Vermietung von Räumen an Kreis</t>
  </si>
  <si>
    <t>Schliessung Martinschule erforderlich</t>
  </si>
  <si>
    <t>Raumangebot Lambertischule wird noch unwirtschaftlicher genutzt</t>
  </si>
  <si>
    <t>teilweise wirtschaftliche Optimierung</t>
  </si>
  <si>
    <t>19 - 20</t>
  </si>
  <si>
    <t>Stärkung der Martinschule zu Lasten der Lambertischule</t>
  </si>
  <si>
    <t>Klassenstärken innerhalb der Bandbreite aber deutlich unter Richtwerten</t>
  </si>
  <si>
    <t>25 - 27</t>
  </si>
  <si>
    <t>+ 5 - 6</t>
  </si>
  <si>
    <t>1 von 3 Schulen ohne Betreuungsangebot</t>
  </si>
  <si>
    <t>10</t>
  </si>
  <si>
    <t>22 - 29</t>
  </si>
  <si>
    <t>22 - 25</t>
  </si>
  <si>
    <t>Martinschule mittelfristig gesichert</t>
  </si>
  <si>
    <t>Raumangebot Lambertischule wirtschaftlich genutzt</t>
  </si>
  <si>
    <t>Raumbedarf Sekundarstufe II (Berufsschule) kann gelöst werden</t>
  </si>
  <si>
    <t>20 - 27</t>
  </si>
  <si>
    <t>23 - 29</t>
  </si>
  <si>
    <t>+ 5 - 6 Räume</t>
  </si>
  <si>
    <t>keine Schule ohne Betreuungsangebot</t>
  </si>
  <si>
    <t xml:space="preserve">Investition Lambertischule erforderlich, jedoch kurzfristige Amortisation </t>
  </si>
  <si>
    <t>1-ÜMB</t>
  </si>
  <si>
    <t>4-5</t>
  </si>
  <si>
    <t xml:space="preserve"> 4-6 vermietet</t>
  </si>
  <si>
    <t>11-12</t>
  </si>
  <si>
    <t>+1 MZR</t>
  </si>
  <si>
    <t>1 ÜMB</t>
  </si>
  <si>
    <t>+ 13 Räume</t>
  </si>
  <si>
    <t xml:space="preserve"> 4 vermietet, 
weitere 9 an Kreis</t>
  </si>
  <si>
    <t>9 - 12</t>
  </si>
  <si>
    <t>4 vermietet,
 weitere 9 an Kreis</t>
  </si>
  <si>
    <t>+ 7 MZR</t>
  </si>
  <si>
    <t>+ 8 MZR</t>
  </si>
  <si>
    <t>2 ÜMB, 6 Eigennutzung</t>
  </si>
  <si>
    <t>Differenz zu heute</t>
  </si>
  <si>
    <t>Klassenstärken  innerhalb der Bandbreite  teilweise unter Richtwerten</t>
  </si>
  <si>
    <t>Klassenstärken innerhalb der Bandbreite weitgehend innerhalb der Richtwerte</t>
  </si>
  <si>
    <t>2 ÜMB, 1 Eigen-
nutzung (Forum)</t>
  </si>
  <si>
    <t>+ 2 MZR</t>
  </si>
  <si>
    <t xml:space="preserve">2 ÜBM 
</t>
  </si>
  <si>
    <t>2 ÜMB
3 Eigennutzung</t>
  </si>
  <si>
    <t>+ 5 MZR</t>
  </si>
  <si>
    <t>2 ÜMB,
3 Eigennutzung</t>
  </si>
  <si>
    <t>Summe aller Kosten / Jahr</t>
  </si>
  <si>
    <t>Summe aller Abschreibungen / Jahr</t>
  </si>
  <si>
    <t>13 +, 8 bis 13</t>
  </si>
  <si>
    <t>8 bis 13</t>
  </si>
  <si>
    <t>18-?</t>
  </si>
  <si>
    <t xml:space="preserve"> 4 vermietet
2-3 weiter an Kreis 
vermietet</t>
  </si>
  <si>
    <t>8 bis 1, 13 +</t>
  </si>
  <si>
    <t>2 ÜBM, 2 Eigennutzung</t>
  </si>
  <si>
    <t>2 ÜMB, 1 Eigennutzung</t>
  </si>
  <si>
    <t>nach Ausbau 3 MZR:
+ 3 MZR</t>
  </si>
  <si>
    <t>Raumangebot Lambertischule noch unwirtschaftlicher genutzt als heute</t>
  </si>
  <si>
    <t>Sportraumangebot kann verbessert werden</t>
  </si>
  <si>
    <t>Klassenstärken im Bereich der Bandbreite, teilweise etwas oberhalb der Richtwerte</t>
  </si>
  <si>
    <t xml:space="preserve">Einnahme aus Veräußerung </t>
  </si>
  <si>
    <r>
      <t>2 von 4 Schulen ohne Betreuungsangebot</t>
    </r>
    <r>
      <rPr>
        <sz val="14"/>
        <rFont val="Arial"/>
        <family val="2"/>
      </rPr>
      <t xml:space="preserve">  </t>
    </r>
  </si>
  <si>
    <r>
      <t>Raumangebot Lambertischule nicht wirtschaftlich genutzt</t>
    </r>
    <r>
      <rPr>
        <sz val="14"/>
        <rFont val="Arial"/>
        <family val="2"/>
      </rPr>
      <t xml:space="preserve"> </t>
    </r>
  </si>
  <si>
    <t>Klassenstärken teilweise deutlich außerhalb der Bandbreite und deutlich
unter Richtwerten</t>
  </si>
  <si>
    <t>Klassenstärken innerhalb der Bandbreite und 
überwiegend im Bereich der Richtwerte</t>
  </si>
  <si>
    <t>Klassenstärken teilweise außerhalb der Bandbreite, 
teilweise deutlich unter Richtwerten</t>
  </si>
  <si>
    <t>Neuabgrenzung Schulbezirk 
(Wahlmöglichkeit Überschneidungsgebiet entfällt)</t>
  </si>
  <si>
    <t>Neuabgrenzung Schulbezirk Martinschule 
(keine Wahlmöglichkeit Überschneidung- und Ergänzungsgebiet)</t>
  </si>
  <si>
    <t>Klassenstärken teilweise außerhalb der Bandbreite,
teilweise  unter Richtwerten</t>
  </si>
  <si>
    <t>1 von 3 Schulen im Versorgungsbereich ohne Betreuungsangebot</t>
  </si>
  <si>
    <t>1 Schkiga, 2 ÜMB,
2 Eigennutzung</t>
  </si>
  <si>
    <t>2 Schulkiga, 1 ÜMB
3 Eigenn., 1 Küche</t>
  </si>
  <si>
    <t>+15</t>
  </si>
  <si>
    <t>Abbruch, Verkauf</t>
  </si>
  <si>
    <t>keinAngebot</t>
  </si>
  <si>
    <t>23 - 25</t>
  </si>
  <si>
    <t>+ 2 Räume</t>
  </si>
  <si>
    <t>Abbruch Pavillons (2), Kündigung Kreis</t>
  </si>
  <si>
    <t>2 von 3 Schulen ohne Betreuungsangebot</t>
  </si>
  <si>
    <t>Raumangebot Jakobischule wirtschaftlich genutzt</t>
  </si>
  <si>
    <t>Raumbedarf Sekundarstufe II (Berufsschule) kann nicht gelöst werden</t>
  </si>
  <si>
    <t>Sporthalle Lambertischule isoliert</t>
  </si>
  <si>
    <t>teilweise schulräumliche Optimierung</t>
  </si>
  <si>
    <t>Schulen nicht durchgängig mehrzügig und gleichgross</t>
  </si>
  <si>
    <t>Schulen nicht durchgängig mehrzügig und gleichgroß</t>
  </si>
  <si>
    <t>späterer Verkauf</t>
  </si>
  <si>
    <t>*</t>
  </si>
  <si>
    <r>
      <t xml:space="preserve">* </t>
    </r>
    <r>
      <rPr>
        <sz val="13"/>
        <color indexed="12"/>
        <rFont val="Arial"/>
        <family val="2"/>
      </rPr>
      <t>430.200 € nach Auslaufen Bedarf Berufsschule, Differenz dann 430.200 €</t>
    </r>
  </si>
  <si>
    <r>
      <t xml:space="preserve">* </t>
    </r>
    <r>
      <rPr>
        <sz val="13"/>
        <color indexed="12"/>
        <rFont val="Arial"/>
        <family val="2"/>
      </rPr>
      <t>430.200 € nach Auslaufen Bedarf Berufsschule, Differenz dann 802.400 €</t>
    </r>
  </si>
  <si>
    <r>
      <t xml:space="preserve">* </t>
    </r>
    <r>
      <rPr>
        <sz val="13"/>
        <color indexed="12"/>
        <rFont val="Arial"/>
        <family val="2"/>
      </rPr>
      <t>430.200 € nach Auslaufen Bedarf Berufsschule, Differenz dann 1.022.400 €</t>
    </r>
  </si>
  <si>
    <t>O</t>
  </si>
  <si>
    <t>-</t>
  </si>
  <si>
    <t>+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</si>
</sst>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15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0"/>
      <color indexed="42"/>
      <name val="Arial"/>
      <family val="2"/>
    </font>
    <font>
      <b/>
      <sz val="14"/>
      <name val="Arial"/>
      <family val="2"/>
    </font>
    <font>
      <sz val="13"/>
      <color indexed="52"/>
      <name val="Arial"/>
      <family val="2"/>
    </font>
    <font>
      <b/>
      <vertAlign val="subscript"/>
      <sz val="26"/>
      <color indexed="12"/>
      <name val="Arial"/>
      <family val="2"/>
    </font>
    <font>
      <b/>
      <sz val="13"/>
      <color indexed="12"/>
      <name val="Arial"/>
      <family val="2"/>
    </font>
    <font>
      <sz val="13"/>
      <color indexed="12"/>
      <name val="Arial"/>
      <family val="2"/>
    </font>
    <font>
      <sz val="10"/>
      <color indexed="12"/>
      <name val="Arial"/>
      <family val="2"/>
    </font>
    <font>
      <b/>
      <sz val="20"/>
      <color indexed="12"/>
      <name val="Arial"/>
      <family val="2"/>
    </font>
    <font>
      <b/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58">
    <border>
      <left/>
      <right/>
      <top/>
      <bottom/>
      <diagonal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n"/>
      <right style="medium"/>
      <top style="thick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ck"/>
    </border>
    <border>
      <left style="thin"/>
      <right style="thin"/>
      <top style="thick"/>
      <bottom>
        <color indexed="63"/>
      </bottom>
    </border>
    <border>
      <left style="thin">
        <color indexed="12"/>
      </left>
      <right style="thin">
        <color indexed="12"/>
      </right>
      <top style="thick">
        <color indexed="12"/>
      </top>
      <bottom style="thick">
        <color indexed="12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3" fillId="0" borderId="4" xfId="0" applyFont="1" applyBorder="1" applyAlignment="1">
      <alignment/>
    </xf>
    <xf numFmtId="49" fontId="3" fillId="0" borderId="5" xfId="0" applyNumberFormat="1" applyFont="1" applyBorder="1" applyAlignment="1">
      <alignment/>
    </xf>
    <xf numFmtId="49" fontId="3" fillId="0" borderId="6" xfId="0" applyNumberFormat="1" applyFont="1" applyBorder="1" applyAlignment="1">
      <alignment/>
    </xf>
    <xf numFmtId="0" fontId="3" fillId="0" borderId="7" xfId="0" applyFont="1" applyBorder="1" applyAlignment="1">
      <alignment/>
    </xf>
    <xf numFmtId="49" fontId="3" fillId="0" borderId="8" xfId="0" applyNumberFormat="1" applyFont="1" applyBorder="1" applyAlignment="1">
      <alignment/>
    </xf>
    <xf numFmtId="49" fontId="3" fillId="0" borderId="9" xfId="0" applyNumberFormat="1" applyFont="1" applyBorder="1" applyAlignment="1">
      <alignment/>
    </xf>
    <xf numFmtId="0" fontId="3" fillId="0" borderId="10" xfId="0" applyFont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2" fontId="3" fillId="0" borderId="5" xfId="0" applyNumberFormat="1" applyFont="1" applyBorder="1" applyAlignment="1">
      <alignment horizontal="right"/>
    </xf>
    <xf numFmtId="2" fontId="3" fillId="0" borderId="6" xfId="0" applyNumberFormat="1" applyFont="1" applyBorder="1" applyAlignment="1">
      <alignment horizontal="right"/>
    </xf>
    <xf numFmtId="2" fontId="3" fillId="0" borderId="8" xfId="0" applyNumberFormat="1" applyFont="1" applyBorder="1" applyAlignment="1">
      <alignment horizontal="right"/>
    </xf>
    <xf numFmtId="2" fontId="3" fillId="0" borderId="9" xfId="0" applyNumberFormat="1" applyFont="1" applyBorder="1" applyAlignment="1">
      <alignment horizontal="right"/>
    </xf>
    <xf numFmtId="0" fontId="3" fillId="0" borderId="13" xfId="0" applyFont="1" applyBorder="1" applyAlignment="1">
      <alignment/>
    </xf>
    <xf numFmtId="2" fontId="3" fillId="0" borderId="14" xfId="0" applyNumberFormat="1" applyFont="1" applyBorder="1" applyAlignment="1">
      <alignment horizontal="right"/>
    </xf>
    <xf numFmtId="2" fontId="3" fillId="0" borderId="15" xfId="0" applyNumberFormat="1" applyFont="1" applyBorder="1" applyAlignment="1">
      <alignment horizontal="right"/>
    </xf>
    <xf numFmtId="0" fontId="3" fillId="0" borderId="16" xfId="0" applyFont="1" applyBorder="1" applyAlignment="1">
      <alignment/>
    </xf>
    <xf numFmtId="2" fontId="3" fillId="0" borderId="17" xfId="0" applyNumberFormat="1" applyFont="1" applyBorder="1" applyAlignment="1">
      <alignment horizontal="right"/>
    </xf>
    <xf numFmtId="2" fontId="3" fillId="0" borderId="18" xfId="0" applyNumberFormat="1" applyFont="1" applyBorder="1" applyAlignment="1">
      <alignment horizontal="right"/>
    </xf>
    <xf numFmtId="0" fontId="3" fillId="0" borderId="0" xfId="0" applyFont="1" applyAlignment="1">
      <alignment/>
    </xf>
    <xf numFmtId="2" fontId="3" fillId="0" borderId="0" xfId="0" applyNumberFormat="1" applyFont="1" applyAlignment="1">
      <alignment horizontal="right"/>
    </xf>
    <xf numFmtId="0" fontId="3" fillId="0" borderId="1" xfId="0" applyFont="1" applyBorder="1" applyAlignment="1">
      <alignment/>
    </xf>
    <xf numFmtId="2" fontId="3" fillId="0" borderId="2" xfId="0" applyNumberFormat="1" applyFont="1" applyBorder="1" applyAlignment="1">
      <alignment horizontal="right"/>
    </xf>
    <xf numFmtId="2" fontId="3" fillId="0" borderId="3" xfId="0" applyNumberFormat="1" applyFont="1" applyBorder="1" applyAlignment="1">
      <alignment horizontal="right"/>
    </xf>
    <xf numFmtId="2" fontId="3" fillId="0" borderId="19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9" xfId="0" applyFont="1" applyBorder="1" applyAlignment="1">
      <alignment/>
    </xf>
    <xf numFmtId="2" fontId="3" fillId="0" borderId="9" xfId="0" applyNumberFormat="1" applyFont="1" applyBorder="1" applyAlignment="1">
      <alignment/>
    </xf>
    <xf numFmtId="0" fontId="3" fillId="0" borderId="9" xfId="0" applyFont="1" applyBorder="1" applyAlignment="1">
      <alignment/>
    </xf>
    <xf numFmtId="2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2" fontId="3" fillId="0" borderId="21" xfId="0" applyNumberFormat="1" applyFont="1" applyBorder="1" applyAlignment="1">
      <alignment horizontal="right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49" fontId="3" fillId="0" borderId="8" xfId="0" applyNumberFormat="1" applyFont="1" applyBorder="1" applyAlignment="1">
      <alignment wrapText="1"/>
    </xf>
    <xf numFmtId="0" fontId="0" fillId="0" borderId="0" xfId="0" applyAlignment="1">
      <alignment horizontal="left"/>
    </xf>
    <xf numFmtId="0" fontId="3" fillId="0" borderId="7" xfId="0" applyFont="1" applyBorder="1" applyAlignment="1">
      <alignment vertical="top"/>
    </xf>
    <xf numFmtId="49" fontId="3" fillId="0" borderId="9" xfId="0" applyNumberFormat="1" applyFont="1" applyBorder="1" applyAlignment="1">
      <alignment vertical="top"/>
    </xf>
    <xf numFmtId="49" fontId="3" fillId="0" borderId="9" xfId="0" applyNumberFormat="1" applyFont="1" applyFill="1" applyBorder="1" applyAlignment="1">
      <alignment/>
    </xf>
    <xf numFmtId="0" fontId="1" fillId="0" borderId="25" xfId="0" applyFont="1" applyBorder="1" applyAlignment="1">
      <alignment/>
    </xf>
    <xf numFmtId="49" fontId="3" fillId="0" borderId="26" xfId="0" applyNumberFormat="1" applyFont="1" applyBorder="1" applyAlignment="1">
      <alignment/>
    </xf>
    <xf numFmtId="49" fontId="3" fillId="0" borderId="27" xfId="0" applyNumberFormat="1" applyFont="1" applyBorder="1" applyAlignment="1">
      <alignment/>
    </xf>
    <xf numFmtId="2" fontId="3" fillId="0" borderId="26" xfId="0" applyNumberFormat="1" applyFont="1" applyBorder="1" applyAlignment="1">
      <alignment horizontal="right"/>
    </xf>
    <xf numFmtId="2" fontId="3" fillId="0" borderId="27" xfId="0" applyNumberFormat="1" applyFont="1" applyBorder="1" applyAlignment="1">
      <alignment horizontal="right"/>
    </xf>
    <xf numFmtId="2" fontId="3" fillId="0" borderId="28" xfId="0" applyNumberFormat="1" applyFont="1" applyBorder="1" applyAlignment="1">
      <alignment horizontal="right"/>
    </xf>
    <xf numFmtId="2" fontId="3" fillId="0" borderId="25" xfId="0" applyNumberFormat="1" applyFont="1" applyBorder="1" applyAlignment="1">
      <alignment horizontal="right"/>
    </xf>
    <xf numFmtId="2" fontId="3" fillId="0" borderId="29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2" fontId="3" fillId="0" borderId="30" xfId="0" applyNumberFormat="1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49" fontId="3" fillId="2" borderId="8" xfId="0" applyNumberFormat="1" applyFont="1" applyFill="1" applyBorder="1" applyAlignment="1">
      <alignment/>
    </xf>
    <xf numFmtId="49" fontId="4" fillId="0" borderId="8" xfId="0" applyNumberFormat="1" applyFont="1" applyBorder="1" applyAlignment="1">
      <alignment/>
    </xf>
    <xf numFmtId="2" fontId="3" fillId="3" borderId="19" xfId="0" applyNumberFormat="1" applyFont="1" applyFill="1" applyBorder="1" applyAlignment="1">
      <alignment/>
    </xf>
    <xf numFmtId="2" fontId="3" fillId="3" borderId="9" xfId="0" applyNumberFormat="1" applyFont="1" applyFill="1" applyBorder="1" applyAlignment="1">
      <alignment/>
    </xf>
    <xf numFmtId="2" fontId="3" fillId="3" borderId="15" xfId="0" applyNumberFormat="1" applyFont="1" applyFill="1" applyBorder="1" applyAlignment="1">
      <alignment/>
    </xf>
    <xf numFmtId="49" fontId="3" fillId="3" borderId="8" xfId="0" applyNumberFormat="1" applyFont="1" applyFill="1" applyBorder="1" applyAlignment="1">
      <alignment/>
    </xf>
    <xf numFmtId="49" fontId="3" fillId="3" borderId="9" xfId="0" applyNumberFormat="1" applyFont="1" applyFill="1" applyBorder="1" applyAlignment="1">
      <alignment/>
    </xf>
    <xf numFmtId="49" fontId="3" fillId="3" borderId="8" xfId="0" applyNumberFormat="1" applyFont="1" applyFill="1" applyBorder="1" applyAlignment="1">
      <alignment wrapText="1"/>
    </xf>
    <xf numFmtId="49" fontId="3" fillId="2" borderId="8" xfId="0" applyNumberFormat="1" applyFont="1" applyFill="1" applyBorder="1" applyAlignment="1">
      <alignment wrapText="1"/>
    </xf>
    <xf numFmtId="2" fontId="3" fillId="2" borderId="9" xfId="0" applyNumberFormat="1" applyFont="1" applyFill="1" applyBorder="1" applyAlignment="1">
      <alignment/>
    </xf>
    <xf numFmtId="2" fontId="3" fillId="2" borderId="15" xfId="0" applyNumberFormat="1" applyFont="1" applyFill="1" applyBorder="1" applyAlignment="1">
      <alignment/>
    </xf>
    <xf numFmtId="49" fontId="3" fillId="3" borderId="8" xfId="0" applyNumberFormat="1" applyFont="1" applyFill="1" applyBorder="1" applyAlignment="1">
      <alignment vertical="top" wrapText="1"/>
    </xf>
    <xf numFmtId="49" fontId="3" fillId="3" borderId="8" xfId="0" applyNumberFormat="1" applyFont="1" applyFill="1" applyBorder="1" applyAlignment="1">
      <alignment vertical="top"/>
    </xf>
    <xf numFmtId="49" fontId="3" fillId="2" borderId="9" xfId="0" applyNumberFormat="1" applyFont="1" applyFill="1" applyBorder="1" applyAlignment="1">
      <alignment/>
    </xf>
    <xf numFmtId="2" fontId="2" fillId="2" borderId="34" xfId="0" applyNumberFormat="1" applyFont="1" applyFill="1" applyBorder="1" applyAlignment="1">
      <alignment/>
    </xf>
    <xf numFmtId="2" fontId="2" fillId="2" borderId="35" xfId="0" applyNumberFormat="1" applyFont="1" applyFill="1" applyBorder="1" applyAlignment="1">
      <alignment/>
    </xf>
    <xf numFmtId="2" fontId="2" fillId="2" borderId="36" xfId="0" applyNumberFormat="1" applyFont="1" applyFill="1" applyBorder="1" applyAlignment="1">
      <alignment/>
    </xf>
    <xf numFmtId="2" fontId="2" fillId="3" borderId="37" xfId="0" applyNumberFormat="1" applyFont="1" applyFill="1" applyBorder="1" applyAlignment="1">
      <alignment/>
    </xf>
    <xf numFmtId="2" fontId="2" fillId="3" borderId="38" xfId="0" applyNumberFormat="1" applyFont="1" applyFill="1" applyBorder="1" applyAlignment="1">
      <alignment/>
    </xf>
    <xf numFmtId="2" fontId="2" fillId="3" borderId="39" xfId="0" applyNumberFormat="1" applyFont="1" applyFill="1" applyBorder="1" applyAlignment="1">
      <alignment/>
    </xf>
    <xf numFmtId="0" fontId="2" fillId="0" borderId="31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40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40" xfId="0" applyBorder="1" applyAlignment="1">
      <alignment horizontal="left"/>
    </xf>
    <xf numFmtId="0" fontId="5" fillId="0" borderId="41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0" borderId="40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42" xfId="0" applyFont="1" applyBorder="1" applyAlignment="1">
      <alignment horizontal="center"/>
    </xf>
    <xf numFmtId="0" fontId="5" fillId="0" borderId="31" xfId="0" applyFont="1" applyBorder="1" applyAlignment="1">
      <alignment/>
    </xf>
    <xf numFmtId="0" fontId="2" fillId="0" borderId="27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6" fillId="0" borderId="0" xfId="0" applyFont="1" applyAlignment="1">
      <alignment/>
    </xf>
    <xf numFmtId="49" fontId="4" fillId="4" borderId="5" xfId="0" applyNumberFormat="1" applyFont="1" applyFill="1" applyBorder="1" applyAlignment="1">
      <alignment/>
    </xf>
    <xf numFmtId="49" fontId="4" fillId="4" borderId="8" xfId="0" applyNumberFormat="1" applyFont="1" applyFill="1" applyBorder="1" applyAlignment="1">
      <alignment/>
    </xf>
    <xf numFmtId="49" fontId="4" fillId="4" borderId="8" xfId="0" applyNumberFormat="1" applyFont="1" applyFill="1" applyBorder="1" applyAlignment="1">
      <alignment wrapText="1"/>
    </xf>
    <xf numFmtId="49" fontId="7" fillId="4" borderId="5" xfId="0" applyNumberFormat="1" applyFont="1" applyFill="1" applyBorder="1" applyAlignment="1">
      <alignment/>
    </xf>
    <xf numFmtId="49" fontId="7" fillId="0" borderId="8" xfId="0" applyNumberFormat="1" applyFont="1" applyBorder="1" applyAlignment="1">
      <alignment/>
    </xf>
    <xf numFmtId="49" fontId="7" fillId="4" borderId="8" xfId="0" applyNumberFormat="1" applyFont="1" applyFill="1" applyBorder="1" applyAlignment="1">
      <alignment/>
    </xf>
    <xf numFmtId="49" fontId="7" fillId="4" borderId="8" xfId="0" applyNumberFormat="1" applyFont="1" applyFill="1" applyBorder="1" applyAlignment="1">
      <alignment wrapText="1"/>
    </xf>
    <xf numFmtId="49" fontId="7" fillId="0" borderId="5" xfId="0" applyNumberFormat="1" applyFont="1" applyBorder="1" applyAlignment="1">
      <alignment/>
    </xf>
    <xf numFmtId="49" fontId="7" fillId="2" borderId="5" xfId="0" applyNumberFormat="1" applyFont="1" applyFill="1" applyBorder="1" applyAlignment="1">
      <alignment/>
    </xf>
    <xf numFmtId="49" fontId="7" fillId="2" borderId="8" xfId="0" applyNumberFormat="1" applyFont="1" applyFill="1" applyBorder="1" applyAlignment="1">
      <alignment/>
    </xf>
    <xf numFmtId="49" fontId="7" fillId="3" borderId="8" xfId="0" applyNumberFormat="1" applyFont="1" applyFill="1" applyBorder="1" applyAlignment="1">
      <alignment/>
    </xf>
    <xf numFmtId="49" fontId="7" fillId="3" borderId="5" xfId="0" applyNumberFormat="1" applyFont="1" applyFill="1" applyBorder="1" applyAlignment="1">
      <alignment/>
    </xf>
    <xf numFmtId="49" fontId="2" fillId="4" borderId="27" xfId="0" applyNumberFormat="1" applyFont="1" applyFill="1" applyBorder="1" applyAlignment="1">
      <alignment/>
    </xf>
    <xf numFmtId="49" fontId="2" fillId="3" borderId="5" xfId="0" applyNumberFormat="1" applyFont="1" applyFill="1" applyBorder="1" applyAlignment="1">
      <alignment/>
    </xf>
    <xf numFmtId="49" fontId="2" fillId="3" borderId="8" xfId="0" applyNumberFormat="1" applyFont="1" applyFill="1" applyBorder="1" applyAlignment="1">
      <alignment/>
    </xf>
    <xf numFmtId="2" fontId="8" fillId="0" borderId="5" xfId="0" applyNumberFormat="1" applyFont="1" applyBorder="1" applyAlignment="1">
      <alignment horizontal="right"/>
    </xf>
    <xf numFmtId="2" fontId="8" fillId="0" borderId="8" xfId="0" applyNumberFormat="1" applyFont="1" applyBorder="1" applyAlignment="1">
      <alignment horizontal="right"/>
    </xf>
    <xf numFmtId="2" fontId="8" fillId="0" borderId="17" xfId="0" applyNumberFormat="1" applyFont="1" applyBorder="1" applyAlignment="1">
      <alignment horizontal="right"/>
    </xf>
    <xf numFmtId="2" fontId="8" fillId="3" borderId="19" xfId="0" applyNumberFormat="1" applyFont="1" applyFill="1" applyBorder="1" applyAlignment="1">
      <alignment/>
    </xf>
    <xf numFmtId="2" fontId="8" fillId="0" borderId="19" xfId="0" applyNumberFormat="1" applyFont="1" applyBorder="1" applyAlignment="1">
      <alignment/>
    </xf>
    <xf numFmtId="2" fontId="3" fillId="0" borderId="44" xfId="0" applyNumberFormat="1" applyFont="1" applyBorder="1" applyAlignment="1">
      <alignment horizontal="right"/>
    </xf>
    <xf numFmtId="49" fontId="7" fillId="0" borderId="5" xfId="0" applyNumberFormat="1" applyFont="1" applyFill="1" applyBorder="1" applyAlignment="1">
      <alignment/>
    </xf>
    <xf numFmtId="49" fontId="3" fillId="0" borderId="8" xfId="0" applyNumberFormat="1" applyFont="1" applyFill="1" applyBorder="1" applyAlignment="1">
      <alignment/>
    </xf>
    <xf numFmtId="49" fontId="7" fillId="0" borderId="8" xfId="0" applyNumberFormat="1" applyFont="1" applyFill="1" applyBorder="1" applyAlignment="1">
      <alignment/>
    </xf>
    <xf numFmtId="49" fontId="3" fillId="0" borderId="8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2" fillId="0" borderId="0" xfId="0" applyFont="1" applyAlignment="1">
      <alignment horizontal="left"/>
    </xf>
    <xf numFmtId="49" fontId="3" fillId="4" borderId="8" xfId="0" applyNumberFormat="1" applyFont="1" applyFill="1" applyBorder="1" applyAlignment="1">
      <alignment wrapText="1"/>
    </xf>
    <xf numFmtId="49" fontId="3" fillId="4" borderId="11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2" fontId="3" fillId="0" borderId="45" xfId="0" applyNumberFormat="1" applyFont="1" applyBorder="1" applyAlignment="1">
      <alignment horizontal="right"/>
    </xf>
    <xf numFmtId="2" fontId="9" fillId="0" borderId="46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47" xfId="0" applyFont="1" applyBorder="1" applyAlignment="1">
      <alignment/>
    </xf>
    <xf numFmtId="2" fontId="3" fillId="0" borderId="48" xfId="0" applyNumberFormat="1" applyFont="1" applyBorder="1" applyAlignment="1">
      <alignment horizontal="right"/>
    </xf>
    <xf numFmtId="2" fontId="13" fillId="0" borderId="49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Fill="1" applyBorder="1" applyAlignment="1">
      <alignment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2" fontId="3" fillId="0" borderId="50" xfId="0" applyNumberFormat="1" applyFont="1" applyBorder="1" applyAlignment="1">
      <alignment horizontal="right"/>
    </xf>
    <xf numFmtId="2" fontId="3" fillId="0" borderId="51" xfId="0" applyNumberFormat="1" applyFont="1" applyBorder="1" applyAlignment="1">
      <alignment horizontal="right"/>
    </xf>
    <xf numFmtId="2" fontId="3" fillId="0" borderId="27" xfId="0" applyNumberFormat="1" applyFont="1" applyBorder="1" applyAlignment="1">
      <alignment horizontal="right"/>
    </xf>
    <xf numFmtId="2" fontId="3" fillId="0" borderId="38" xfId="0" applyNumberFormat="1" applyFont="1" applyBorder="1" applyAlignment="1">
      <alignment horizontal="right"/>
    </xf>
    <xf numFmtId="2" fontId="3" fillId="0" borderId="14" xfId="0" applyNumberFormat="1" applyFont="1" applyBorder="1" applyAlignment="1">
      <alignment horizontal="right"/>
    </xf>
    <xf numFmtId="49" fontId="3" fillId="0" borderId="6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left"/>
    </xf>
    <xf numFmtId="49" fontId="3" fillId="0" borderId="9" xfId="0" applyNumberFormat="1" applyFont="1" applyBorder="1" applyAlignment="1">
      <alignment horizontal="left"/>
    </xf>
    <xf numFmtId="49" fontId="2" fillId="3" borderId="8" xfId="0" applyNumberFormat="1" applyFont="1" applyFill="1" applyBorder="1" applyAlignment="1">
      <alignment horizontal="left"/>
    </xf>
    <xf numFmtId="49" fontId="2" fillId="3" borderId="9" xfId="0" applyNumberFormat="1" applyFont="1" applyFill="1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49" fontId="3" fillId="0" borderId="12" xfId="0" applyNumberFormat="1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43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2" fillId="0" borderId="31" xfId="0" applyFont="1" applyBorder="1" applyAlignment="1">
      <alignment horizontal="left" wrapText="1"/>
    </xf>
    <xf numFmtId="0" fontId="0" fillId="0" borderId="42" xfId="0" applyBorder="1" applyAlignment="1">
      <alignment horizontal="left" wrapText="1"/>
    </xf>
    <xf numFmtId="0" fontId="5" fillId="0" borderId="32" xfId="0" applyFont="1" applyBorder="1" applyAlignment="1">
      <alignment wrapText="1"/>
    </xf>
    <xf numFmtId="0" fontId="5" fillId="0" borderId="40" xfId="0" applyFont="1" applyBorder="1" applyAlignment="1">
      <alignment/>
    </xf>
    <xf numFmtId="0" fontId="0" fillId="0" borderId="42" xfId="0" applyBorder="1" applyAlignment="1">
      <alignment/>
    </xf>
    <xf numFmtId="0" fontId="2" fillId="0" borderId="32" xfId="0" applyFont="1" applyBorder="1" applyAlignment="1">
      <alignment horizontal="left"/>
    </xf>
    <xf numFmtId="0" fontId="2" fillId="0" borderId="40" xfId="0" applyFont="1" applyBorder="1" applyAlignment="1">
      <alignment horizontal="left"/>
    </xf>
    <xf numFmtId="0" fontId="0" fillId="0" borderId="42" xfId="0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2" fillId="0" borderId="32" xfId="0" applyFont="1" applyBorder="1" applyAlignment="1">
      <alignment horizontal="left" wrapText="1"/>
    </xf>
    <xf numFmtId="0" fontId="2" fillId="0" borderId="40" xfId="0" applyFont="1" applyBorder="1" applyAlignment="1">
      <alignment horizontal="left" wrapText="1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2" fillId="0" borderId="31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2" fontId="3" fillId="0" borderId="52" xfId="0" applyNumberFormat="1" applyFont="1" applyBorder="1" applyAlignment="1">
      <alignment horizontal="left"/>
    </xf>
    <xf numFmtId="2" fontId="3" fillId="0" borderId="53" xfId="0" applyNumberFormat="1" applyFont="1" applyBorder="1" applyAlignment="1">
      <alignment horizontal="left"/>
    </xf>
    <xf numFmtId="2" fontId="3" fillId="0" borderId="2" xfId="0" applyNumberFormat="1" applyFont="1" applyBorder="1" applyAlignment="1">
      <alignment horizontal="right"/>
    </xf>
    <xf numFmtId="2" fontId="3" fillId="0" borderId="54" xfId="0" applyNumberFormat="1" applyFont="1" applyBorder="1" applyAlignment="1">
      <alignment horizontal="right"/>
    </xf>
    <xf numFmtId="2" fontId="3" fillId="0" borderId="55" xfId="0" applyNumberFormat="1" applyFont="1" applyBorder="1" applyAlignment="1">
      <alignment horizontal="left"/>
    </xf>
    <xf numFmtId="2" fontId="3" fillId="0" borderId="3" xfId="0" applyNumberFormat="1" applyFont="1" applyBorder="1" applyAlignment="1">
      <alignment horizontal="right"/>
    </xf>
    <xf numFmtId="0" fontId="1" fillId="0" borderId="25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right"/>
    </xf>
    <xf numFmtId="2" fontId="3" fillId="0" borderId="25" xfId="0" applyNumberFormat="1" applyFont="1" applyBorder="1" applyAlignment="1">
      <alignment horizontal="right"/>
    </xf>
    <xf numFmtId="2" fontId="3" fillId="0" borderId="44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2" fontId="3" fillId="0" borderId="30" xfId="0" applyNumberFormat="1" applyFont="1" applyBorder="1" applyAlignment="1">
      <alignment horizontal="right"/>
    </xf>
    <xf numFmtId="2" fontId="3" fillId="0" borderId="39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center"/>
    </xf>
    <xf numFmtId="2" fontId="3" fillId="0" borderId="25" xfId="0" applyNumberFormat="1" applyFont="1" applyBorder="1" applyAlignment="1">
      <alignment horizontal="center"/>
    </xf>
    <xf numFmtId="2" fontId="3" fillId="0" borderId="44" xfId="0" applyNumberFormat="1" applyFont="1" applyBorder="1" applyAlignment="1">
      <alignment horizontal="center"/>
    </xf>
    <xf numFmtId="49" fontId="2" fillId="3" borderId="27" xfId="0" applyNumberFormat="1" applyFont="1" applyFill="1" applyBorder="1" applyAlignment="1">
      <alignment horizontal="left"/>
    </xf>
    <xf numFmtId="49" fontId="2" fillId="3" borderId="38" xfId="0" applyNumberFormat="1" applyFont="1" applyFill="1" applyBorder="1" applyAlignment="1">
      <alignment horizontal="left"/>
    </xf>
    <xf numFmtId="49" fontId="3" fillId="0" borderId="27" xfId="0" applyNumberFormat="1" applyFont="1" applyBorder="1" applyAlignment="1">
      <alignment horizontal="left"/>
    </xf>
    <xf numFmtId="49" fontId="3" fillId="0" borderId="38" xfId="0" applyNumberFormat="1" applyFont="1" applyBorder="1" applyAlignment="1">
      <alignment horizontal="left"/>
    </xf>
    <xf numFmtId="49" fontId="3" fillId="0" borderId="56" xfId="0" applyNumberFormat="1" applyFont="1" applyBorder="1" applyAlignment="1">
      <alignment horizontal="left"/>
    </xf>
    <xf numFmtId="49" fontId="3" fillId="0" borderId="57" xfId="0" applyNumberFormat="1" applyFont="1" applyBorder="1" applyAlignment="1">
      <alignment horizontal="left"/>
    </xf>
    <xf numFmtId="49" fontId="2" fillId="3" borderId="29" xfId="0" applyNumberFormat="1" applyFont="1" applyFill="1" applyBorder="1" applyAlignment="1">
      <alignment horizontal="left"/>
    </xf>
    <xf numFmtId="49" fontId="2" fillId="3" borderId="37" xfId="0" applyNumberFormat="1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1238250</xdr:colOff>
      <xdr:row>31</xdr:row>
      <xdr:rowOff>0</xdr:rowOff>
    </xdr:from>
    <xdr:to>
      <xdr:col>4</xdr:col>
      <xdr:colOff>1371600</xdr:colOff>
      <xdr:row>31</xdr:row>
      <xdr:rowOff>0</xdr:rowOff>
    </xdr:to>
    <xdr:sp>
      <xdr:nvSpPr>
        <xdr:cNvPr id="1" name="AutoShape 4"/>
        <xdr:cNvSpPr>
          <a:spLocks/>
        </xdr:cNvSpPr>
      </xdr:nvSpPr>
      <xdr:spPr>
        <a:xfrm>
          <a:off x="7372350" y="7000875"/>
          <a:ext cx="133350" cy="0"/>
        </a:xfrm>
        <a:prstGeom prst="diamond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1219200</xdr:colOff>
      <xdr:row>31</xdr:row>
      <xdr:rowOff>0</xdr:rowOff>
    </xdr:from>
    <xdr:to>
      <xdr:col>4</xdr:col>
      <xdr:colOff>1352550</xdr:colOff>
      <xdr:row>31</xdr:row>
      <xdr:rowOff>0</xdr:rowOff>
    </xdr:to>
    <xdr:sp>
      <xdr:nvSpPr>
        <xdr:cNvPr id="2" name="AutoShape 5"/>
        <xdr:cNvSpPr>
          <a:spLocks/>
        </xdr:cNvSpPr>
      </xdr:nvSpPr>
      <xdr:spPr>
        <a:xfrm>
          <a:off x="7353300" y="7000875"/>
          <a:ext cx="133350" cy="0"/>
        </a:xfrm>
        <a:prstGeom prst="diamond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1285875</xdr:colOff>
      <xdr:row>27</xdr:row>
      <xdr:rowOff>0</xdr:rowOff>
    </xdr:from>
    <xdr:to>
      <xdr:col>3</xdr:col>
      <xdr:colOff>1419225</xdr:colOff>
      <xdr:row>27</xdr:row>
      <xdr:rowOff>0</xdr:rowOff>
    </xdr:to>
    <xdr:sp>
      <xdr:nvSpPr>
        <xdr:cNvPr id="1" name="AutoShape 4"/>
        <xdr:cNvSpPr>
          <a:spLocks/>
        </xdr:cNvSpPr>
      </xdr:nvSpPr>
      <xdr:spPr>
        <a:xfrm>
          <a:off x="6924675" y="6210300"/>
          <a:ext cx="133350" cy="0"/>
        </a:xfrm>
        <a:prstGeom prst="diamond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1285875</xdr:colOff>
      <xdr:row>27</xdr:row>
      <xdr:rowOff>0</xdr:rowOff>
    </xdr:from>
    <xdr:to>
      <xdr:col>3</xdr:col>
      <xdr:colOff>1419225</xdr:colOff>
      <xdr:row>27</xdr:row>
      <xdr:rowOff>0</xdr:rowOff>
    </xdr:to>
    <xdr:sp>
      <xdr:nvSpPr>
        <xdr:cNvPr id="2" name="AutoShape 5"/>
        <xdr:cNvSpPr>
          <a:spLocks/>
        </xdr:cNvSpPr>
      </xdr:nvSpPr>
      <xdr:spPr>
        <a:xfrm>
          <a:off x="6924675" y="6210300"/>
          <a:ext cx="133350" cy="0"/>
        </a:xfrm>
        <a:prstGeom prst="diamond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E31"/>
  <sheetViews>
    <sheetView zoomScale="81" zoomScaleNormal="81" workbookViewId="0" topLeftCell="A4">
      <selection activeCell="F30" sqref="F30"/>
    </sheetView>
  </sheetViews>
  <sheetFormatPr defaultColWidth="11.421875" defaultRowHeight="12.75"/>
  <cols>
    <col min="1" max="1" width="23.00390625" style="0" customWidth="1"/>
    <col min="2" max="2" width="25.57421875" style="0" customWidth="1"/>
    <col min="3" max="5" width="21.7109375" style="0" customWidth="1"/>
  </cols>
  <sheetData>
    <row r="3" ht="13.5" thickBot="1"/>
    <row r="4" spans="1:5" ht="17.25" thickBot="1" thickTop="1">
      <c r="A4" s="1"/>
      <c r="B4" s="2" t="s">
        <v>0</v>
      </c>
      <c r="C4" s="2" t="s">
        <v>1</v>
      </c>
      <c r="D4" s="2" t="s">
        <v>2</v>
      </c>
      <c r="E4" s="3" t="s">
        <v>32</v>
      </c>
    </row>
    <row r="5" spans="1:5" ht="18.75" thickTop="1">
      <c r="A5" s="4" t="s">
        <v>3</v>
      </c>
      <c r="B5" s="104" t="s">
        <v>31</v>
      </c>
      <c r="C5" s="5" t="s">
        <v>22</v>
      </c>
      <c r="D5" s="5" t="s">
        <v>15</v>
      </c>
      <c r="E5" s="6" t="s">
        <v>20</v>
      </c>
    </row>
    <row r="6" spans="1:5" ht="16.5">
      <c r="A6" s="4" t="s">
        <v>47</v>
      </c>
      <c r="B6" s="5" t="s">
        <v>80</v>
      </c>
      <c r="C6" s="5" t="s">
        <v>41</v>
      </c>
      <c r="D6" s="5" t="s">
        <v>89</v>
      </c>
      <c r="E6" s="6" t="s">
        <v>51</v>
      </c>
    </row>
    <row r="7" spans="1:5" ht="16.5">
      <c r="A7" s="7" t="s">
        <v>4</v>
      </c>
      <c r="B7" s="58" t="s">
        <v>78</v>
      </c>
      <c r="C7" s="63" t="s">
        <v>81</v>
      </c>
      <c r="D7" s="58" t="s">
        <v>83</v>
      </c>
      <c r="E7" s="64" t="s">
        <v>84</v>
      </c>
    </row>
    <row r="8" spans="1:5" ht="18">
      <c r="A8" s="7" t="s">
        <v>40</v>
      </c>
      <c r="B8" s="105" t="s">
        <v>20</v>
      </c>
      <c r="C8" s="8" t="s">
        <v>22</v>
      </c>
      <c r="D8" s="8" t="s">
        <v>82</v>
      </c>
      <c r="E8" s="9" t="s">
        <v>20</v>
      </c>
    </row>
    <row r="9" spans="1:5" ht="18">
      <c r="A9" s="7" t="s">
        <v>5</v>
      </c>
      <c r="B9" s="106" t="s">
        <v>17</v>
      </c>
      <c r="C9" s="8" t="s">
        <v>24</v>
      </c>
      <c r="D9" s="8" t="s">
        <v>17</v>
      </c>
      <c r="E9" s="44" t="s">
        <v>118</v>
      </c>
    </row>
    <row r="10" spans="1:5" ht="36">
      <c r="A10" s="42" t="s">
        <v>7</v>
      </c>
      <c r="B10" s="107" t="s">
        <v>159</v>
      </c>
      <c r="C10" s="8"/>
      <c r="D10" s="40" t="s">
        <v>33</v>
      </c>
      <c r="E10" s="9" t="s">
        <v>114</v>
      </c>
    </row>
    <row r="11" spans="1:5" ht="17.25" thickBot="1">
      <c r="A11" s="10" t="s">
        <v>6</v>
      </c>
      <c r="B11" s="11" t="s">
        <v>138</v>
      </c>
      <c r="C11" s="11" t="s">
        <v>18</v>
      </c>
      <c r="D11" s="11" t="s">
        <v>18</v>
      </c>
      <c r="E11" s="12" t="s">
        <v>139</v>
      </c>
    </row>
    <row r="12" spans="1:5" ht="16.5">
      <c r="A12" s="4" t="s">
        <v>8</v>
      </c>
      <c r="B12" s="13">
        <v>65000</v>
      </c>
      <c r="C12" s="13">
        <v>26300</v>
      </c>
      <c r="D12" s="13">
        <v>53500</v>
      </c>
      <c r="E12" s="14">
        <v>82000</v>
      </c>
    </row>
    <row r="13" spans="1:5" ht="16.5">
      <c r="A13" s="7" t="s">
        <v>9</v>
      </c>
      <c r="B13" s="15">
        <v>43900</v>
      </c>
      <c r="C13" s="15">
        <v>11800</v>
      </c>
      <c r="D13" s="15">
        <v>43000</v>
      </c>
      <c r="E13" s="16">
        <v>40900</v>
      </c>
    </row>
    <row r="14" spans="1:5" ht="16.5">
      <c r="A14" s="7" t="s">
        <v>10</v>
      </c>
      <c r="B14" s="15">
        <v>2700</v>
      </c>
      <c r="C14" s="15">
        <v>30700</v>
      </c>
      <c r="D14" s="15">
        <v>1800</v>
      </c>
      <c r="E14" s="16">
        <v>14900</v>
      </c>
    </row>
    <row r="15" spans="1:5" ht="16.5">
      <c r="A15" s="7" t="s">
        <v>25</v>
      </c>
      <c r="B15" s="15">
        <v>5750</v>
      </c>
      <c r="C15" s="15">
        <v>4200</v>
      </c>
      <c r="D15" s="15">
        <v>5300</v>
      </c>
      <c r="E15" s="16">
        <v>5850</v>
      </c>
    </row>
    <row r="16" spans="1:5" ht="16.5">
      <c r="A16" s="7" t="s">
        <v>11</v>
      </c>
      <c r="B16" s="15"/>
      <c r="C16" s="15"/>
      <c r="D16" s="15">
        <v>-2600</v>
      </c>
      <c r="E16" s="16"/>
    </row>
    <row r="17" spans="1:5" ht="17.25" thickBot="1">
      <c r="A17" s="17" t="s">
        <v>12</v>
      </c>
      <c r="B17" s="18"/>
      <c r="C17" s="18"/>
      <c r="D17" s="18">
        <v>-33500</v>
      </c>
      <c r="E17" s="19"/>
    </row>
    <row r="18" spans="1:5" ht="18" thickBot="1" thickTop="1">
      <c r="A18" s="20" t="s">
        <v>23</v>
      </c>
      <c r="B18" s="21">
        <f>SUM(B12:B17)</f>
        <v>117350</v>
      </c>
      <c r="C18" s="21">
        <f>SUM(C12:C17)</f>
        <v>73000</v>
      </c>
      <c r="D18" s="21">
        <f>SUM(D12:D17)</f>
        <v>67500</v>
      </c>
      <c r="E18" s="22">
        <f>SUM(E12:E17)</f>
        <v>143650</v>
      </c>
    </row>
    <row r="19" spans="1:5" ht="18" thickBot="1" thickTop="1">
      <c r="A19" s="23"/>
      <c r="B19" s="24"/>
      <c r="C19" s="24"/>
      <c r="D19" s="24"/>
      <c r="E19" s="24"/>
    </row>
    <row r="20" spans="1:5" ht="18" thickBot="1" thickTop="1">
      <c r="A20" s="25" t="s">
        <v>13</v>
      </c>
      <c r="B20" s="26">
        <v>42500</v>
      </c>
      <c r="C20" s="26">
        <v>15000</v>
      </c>
      <c r="D20" s="26">
        <v>35000</v>
      </c>
      <c r="E20" s="27">
        <v>45000</v>
      </c>
    </row>
    <row r="21" spans="1:5" ht="18" thickBot="1" thickTop="1">
      <c r="A21" s="23"/>
      <c r="B21" s="24"/>
      <c r="C21" s="24"/>
      <c r="D21" s="24"/>
      <c r="E21" s="24"/>
    </row>
    <row r="22" spans="1:5" ht="18" thickBot="1" thickTop="1">
      <c r="A22" s="25" t="s">
        <v>14</v>
      </c>
      <c r="B22" s="26">
        <v>102600</v>
      </c>
      <c r="C22" s="26">
        <v>22200</v>
      </c>
      <c r="D22" s="26">
        <v>65500</v>
      </c>
      <c r="E22" s="27">
        <v>50900</v>
      </c>
    </row>
    <row r="23" spans="1:5" ht="18" thickBot="1" thickTop="1">
      <c r="A23" s="23"/>
      <c r="B23" s="23"/>
      <c r="C23" s="23"/>
      <c r="D23" s="23"/>
      <c r="E23" s="23"/>
    </row>
    <row r="24" spans="1:5" ht="17.25" thickTop="1">
      <c r="A24" s="158" t="s">
        <v>136</v>
      </c>
      <c r="B24" s="159"/>
      <c r="C24" s="28">
        <f>SUM(B18:E18)</f>
        <v>401500</v>
      </c>
      <c r="D24" s="29"/>
      <c r="E24" s="30"/>
    </row>
    <row r="25" spans="1:5" ht="16.5">
      <c r="A25" s="160" t="s">
        <v>137</v>
      </c>
      <c r="B25" s="161"/>
      <c r="C25" s="31">
        <f>SUM(B20:E20)</f>
        <v>137500</v>
      </c>
      <c r="D25" s="7"/>
      <c r="E25" s="32"/>
    </row>
    <row r="26" spans="1:5" ht="17.25" thickBot="1">
      <c r="A26" s="162" t="s">
        <v>26</v>
      </c>
      <c r="B26" s="163"/>
      <c r="C26" s="33">
        <f>SUM(B22:E22)</f>
        <v>241200</v>
      </c>
      <c r="D26" s="17"/>
      <c r="E26" s="34"/>
    </row>
    <row r="27" ht="13.5" thickTop="1"/>
    <row r="28" ht="13.5" thickBot="1"/>
    <row r="29" spans="1:5" ht="33.75" customHeight="1" thickTop="1">
      <c r="A29" s="164" t="s">
        <v>157</v>
      </c>
      <c r="B29" s="165"/>
      <c r="C29" s="165"/>
      <c r="D29" s="165"/>
      <c r="E29" s="143" t="s">
        <v>179</v>
      </c>
    </row>
    <row r="30" spans="1:5" ht="17.25" customHeight="1">
      <c r="A30" s="79" t="s">
        <v>151</v>
      </c>
      <c r="B30" s="80"/>
      <c r="C30" s="80"/>
      <c r="D30" s="80"/>
      <c r="E30" s="144" t="s">
        <v>180</v>
      </c>
    </row>
    <row r="31" spans="1:5" ht="17.25" customHeight="1" thickBot="1">
      <c r="A31" s="81" t="s">
        <v>150</v>
      </c>
      <c r="B31" s="82"/>
      <c r="C31" s="82"/>
      <c r="D31" s="82"/>
      <c r="E31" s="145" t="s">
        <v>179</v>
      </c>
    </row>
    <row r="32" ht="13.5" thickTop="1"/>
  </sheetData>
  <mergeCells count="4">
    <mergeCell ref="A24:B24"/>
    <mergeCell ref="A25:B25"/>
    <mergeCell ref="A26:B26"/>
    <mergeCell ref="A29:D29"/>
  </mergeCells>
  <printOptions horizontalCentered="1" verticalCentered="1"/>
  <pageMargins left="0.5511811023622047" right="0.3937007874015748" top="0.984251968503937" bottom="0.31496062992125984" header="0.5118110236220472" footer="0.5118110236220472"/>
  <pageSetup fitToHeight="1" fitToWidth="1" horizontalDpi="300" verticalDpi="300" orientation="landscape" paperSize="9" scale="91" r:id="rId2"/>
  <headerFooter alignWithMargins="0">
    <oddHeader>&amp;C&amp;16Schulentwicklungsplanung Primarbereich
&amp;18Versorgungsraum Ost: heutiger Zustand (Ost 1)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30"/>
  <sheetViews>
    <sheetView zoomScale="75" zoomScaleNormal="75" workbookViewId="0" topLeftCell="A1">
      <selection activeCell="A1" sqref="A1:IV1"/>
    </sheetView>
  </sheetViews>
  <sheetFormatPr defaultColWidth="11.421875" defaultRowHeight="12.75"/>
  <cols>
    <col min="1" max="1" width="26.00390625" style="0" customWidth="1"/>
    <col min="2" max="2" width="29.8515625" style="0" customWidth="1"/>
    <col min="3" max="3" width="29.28125" style="0" customWidth="1"/>
    <col min="4" max="4" width="22.7109375" style="0" customWidth="1"/>
    <col min="5" max="5" width="17.7109375" style="0" customWidth="1"/>
  </cols>
  <sheetData>
    <row r="1" ht="13.5" thickBot="1"/>
    <row r="2" spans="1:5" ht="17.25" thickBot="1" thickTop="1">
      <c r="A2" s="1"/>
      <c r="B2" s="2" t="s">
        <v>34</v>
      </c>
      <c r="C2" s="2" t="s">
        <v>35</v>
      </c>
      <c r="D2" s="186" t="s">
        <v>36</v>
      </c>
      <c r="E2" s="187"/>
    </row>
    <row r="3" spans="1:5" ht="18.75" thickTop="1">
      <c r="A3" s="4" t="s">
        <v>3</v>
      </c>
      <c r="B3" s="114" t="s">
        <v>41</v>
      </c>
      <c r="C3" s="5" t="s">
        <v>66</v>
      </c>
      <c r="D3" s="204" t="s">
        <v>45</v>
      </c>
      <c r="E3" s="205"/>
    </row>
    <row r="4" spans="1:5" ht="16.5">
      <c r="A4" s="4" t="s">
        <v>47</v>
      </c>
      <c r="B4" s="5" t="s">
        <v>62</v>
      </c>
      <c r="C4" s="5" t="s">
        <v>66</v>
      </c>
      <c r="D4" s="200" t="s">
        <v>71</v>
      </c>
      <c r="E4" s="201"/>
    </row>
    <row r="5" spans="1:5" ht="18">
      <c r="A5" s="7" t="s">
        <v>4</v>
      </c>
      <c r="B5" s="115" t="s">
        <v>63</v>
      </c>
      <c r="C5" s="8" t="s">
        <v>66</v>
      </c>
      <c r="D5" s="198" t="s">
        <v>60</v>
      </c>
      <c r="E5" s="199"/>
    </row>
    <row r="6" spans="1:5" ht="18">
      <c r="A6" s="7" t="s">
        <v>50</v>
      </c>
      <c r="B6" s="115" t="s">
        <v>41</v>
      </c>
      <c r="C6" s="8" t="s">
        <v>42</v>
      </c>
      <c r="D6" s="198" t="s">
        <v>20</v>
      </c>
      <c r="E6" s="199"/>
    </row>
    <row r="7" spans="1:5" ht="18">
      <c r="A7" s="7" t="s">
        <v>5</v>
      </c>
      <c r="B7" s="115" t="s">
        <v>64</v>
      </c>
      <c r="C7" s="8" t="s">
        <v>67</v>
      </c>
      <c r="D7" s="200" t="s">
        <v>61</v>
      </c>
      <c r="E7" s="201"/>
    </row>
    <row r="8" spans="1:5" ht="18">
      <c r="A8" s="7" t="s">
        <v>7</v>
      </c>
      <c r="B8" s="115" t="s">
        <v>65</v>
      </c>
      <c r="C8" s="115" t="s">
        <v>68</v>
      </c>
      <c r="D8" s="200" t="s">
        <v>144</v>
      </c>
      <c r="E8" s="201"/>
    </row>
    <row r="9" spans="1:5" ht="17.25" thickBot="1">
      <c r="A9" s="10" t="s">
        <v>6</v>
      </c>
      <c r="B9" s="11" t="s">
        <v>53</v>
      </c>
      <c r="C9" s="11"/>
      <c r="D9" s="202" t="s">
        <v>53</v>
      </c>
      <c r="E9" s="203"/>
    </row>
    <row r="10" spans="1:5" ht="16.5">
      <c r="A10" s="4" t="s">
        <v>8</v>
      </c>
      <c r="B10" s="13">
        <v>65000</v>
      </c>
      <c r="C10" s="13">
        <v>0</v>
      </c>
      <c r="D10" s="146">
        <v>52600</v>
      </c>
      <c r="E10" s="147"/>
    </row>
    <row r="11" spans="1:5" ht="16.5">
      <c r="A11" s="7" t="s">
        <v>9</v>
      </c>
      <c r="B11" s="15">
        <v>50200</v>
      </c>
      <c r="C11" s="15">
        <v>0</v>
      </c>
      <c r="D11" s="148">
        <v>44800</v>
      </c>
      <c r="E11" s="149"/>
    </row>
    <row r="12" spans="1:5" ht="16.5">
      <c r="A12" s="7" t="s">
        <v>10</v>
      </c>
      <c r="B12" s="15">
        <v>64000</v>
      </c>
      <c r="C12" s="15">
        <v>0</v>
      </c>
      <c r="D12" s="148">
        <v>5700</v>
      </c>
      <c r="E12" s="149"/>
    </row>
    <row r="13" spans="1:5" ht="16.5">
      <c r="A13" s="7" t="s">
        <v>25</v>
      </c>
      <c r="B13" s="15">
        <v>6000</v>
      </c>
      <c r="C13" s="15">
        <v>0</v>
      </c>
      <c r="D13" s="148">
        <v>5800</v>
      </c>
      <c r="E13" s="149"/>
    </row>
    <row r="14" spans="1:5" ht="17.25" thickBot="1">
      <c r="A14" s="20" t="s">
        <v>23</v>
      </c>
      <c r="B14" s="21">
        <f>SUM(B10:B13)</f>
        <v>185200</v>
      </c>
      <c r="C14" s="21">
        <f>SUM(C10:C13)</f>
        <v>0</v>
      </c>
      <c r="D14" s="193">
        <f>SUM(D10:D13)</f>
        <v>108900</v>
      </c>
      <c r="E14" s="194"/>
    </row>
    <row r="15" spans="1:5" ht="18" thickBot="1" thickTop="1">
      <c r="A15" s="23"/>
      <c r="B15" s="24"/>
      <c r="C15" s="24"/>
      <c r="D15" s="195"/>
      <c r="E15" s="195"/>
    </row>
    <row r="16" spans="1:8" ht="18" thickBot="1" thickTop="1">
      <c r="A16" s="25" t="s">
        <v>13</v>
      </c>
      <c r="B16" s="26">
        <v>52500</v>
      </c>
      <c r="C16" s="26">
        <v>0</v>
      </c>
      <c r="D16" s="190">
        <v>51000</v>
      </c>
      <c r="E16" s="191"/>
      <c r="H16" s="100"/>
    </row>
    <row r="17" spans="1:5" ht="18" thickBot="1" thickTop="1">
      <c r="A17" s="25" t="s">
        <v>69</v>
      </c>
      <c r="B17" s="26"/>
      <c r="C17" s="26">
        <v>150000</v>
      </c>
      <c r="D17" s="196"/>
      <c r="E17" s="197"/>
    </row>
    <row r="18" spans="1:5" ht="18" thickBot="1" thickTop="1">
      <c r="A18" s="25" t="s">
        <v>14</v>
      </c>
      <c r="B18" s="26">
        <v>71000</v>
      </c>
      <c r="C18" s="26">
        <v>0</v>
      </c>
      <c r="D18" s="190">
        <v>85000</v>
      </c>
      <c r="E18" s="191"/>
    </row>
    <row r="19" spans="1:5" ht="18" thickBot="1" thickTop="1">
      <c r="A19" s="23"/>
      <c r="B19" s="23"/>
      <c r="C19" s="23"/>
      <c r="D19" s="192"/>
      <c r="E19" s="192"/>
    </row>
    <row r="20" spans="1:5" ht="18.75" thickTop="1">
      <c r="A20" s="158" t="s">
        <v>136</v>
      </c>
      <c r="B20" s="159"/>
      <c r="C20" s="28">
        <f>SUM(B14:D14)</f>
        <v>294100</v>
      </c>
      <c r="D20" s="55" t="s">
        <v>127</v>
      </c>
      <c r="E20" s="75">
        <f>C20-' West heute'!C20</f>
        <v>-63600</v>
      </c>
    </row>
    <row r="21" spans="1:5" ht="18">
      <c r="A21" s="160" t="s">
        <v>137</v>
      </c>
      <c r="B21" s="161"/>
      <c r="C21" s="31">
        <f>SUM(B16:D16)</f>
        <v>103500</v>
      </c>
      <c r="D21" s="56" t="s">
        <v>127</v>
      </c>
      <c r="E21" s="76">
        <f>C21-' West heute'!C21</f>
        <v>-12250</v>
      </c>
    </row>
    <row r="22" spans="1:5" ht="18.75" thickBot="1">
      <c r="A22" s="162" t="s">
        <v>70</v>
      </c>
      <c r="B22" s="163"/>
      <c r="C22" s="33">
        <f>SUM(B18:D18)-C17</f>
        <v>6000</v>
      </c>
      <c r="D22" s="57" t="s">
        <v>127</v>
      </c>
      <c r="E22" s="77">
        <f>C22-' West heute'!C22</f>
        <v>-198600</v>
      </c>
    </row>
    <row r="23" ht="13.5" thickTop="1"/>
    <row r="24" ht="13.5" thickBot="1"/>
    <row r="25" spans="1:5" ht="17.25" customHeight="1" thickTop="1">
      <c r="A25" s="78" t="s">
        <v>148</v>
      </c>
      <c r="B25" s="83"/>
      <c r="C25" s="83"/>
      <c r="D25" s="83"/>
      <c r="E25" s="143" t="s">
        <v>181</v>
      </c>
    </row>
    <row r="26" spans="1:5" ht="17.25" customHeight="1">
      <c r="A26" s="79" t="s">
        <v>72</v>
      </c>
      <c r="B26" s="80"/>
      <c r="C26" s="80"/>
      <c r="D26" s="80"/>
      <c r="E26" s="144" t="s">
        <v>181</v>
      </c>
    </row>
    <row r="27" spans="1:5" ht="17.25" customHeight="1">
      <c r="A27" s="79" t="s">
        <v>73</v>
      </c>
      <c r="B27" s="80"/>
      <c r="C27" s="80"/>
      <c r="D27" s="80"/>
      <c r="E27" s="144" t="s">
        <v>181</v>
      </c>
    </row>
    <row r="28" spans="1:5" ht="17.25" customHeight="1">
      <c r="A28" s="79" t="s">
        <v>74</v>
      </c>
      <c r="B28" s="80"/>
      <c r="C28" s="80"/>
      <c r="D28" s="80"/>
      <c r="E28" s="144" t="s">
        <v>181</v>
      </c>
    </row>
    <row r="29" spans="1:5" ht="17.25" customHeight="1">
      <c r="A29" s="79" t="s">
        <v>75</v>
      </c>
      <c r="B29" s="80"/>
      <c r="C29" s="80"/>
      <c r="D29" s="80"/>
      <c r="E29" s="144" t="s">
        <v>181</v>
      </c>
    </row>
    <row r="30" spans="1:5" ht="17.25" customHeight="1" thickBot="1">
      <c r="A30" s="81" t="s">
        <v>149</v>
      </c>
      <c r="B30" s="82"/>
      <c r="C30" s="82"/>
      <c r="D30" s="82"/>
      <c r="E30" s="145" t="s">
        <v>181</v>
      </c>
    </row>
    <row r="31" ht="13.5" thickTop="1"/>
  </sheetData>
  <mergeCells count="21">
    <mergeCell ref="D2:E2"/>
    <mergeCell ref="D3:E3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A22:B22"/>
    <mergeCell ref="D18:E18"/>
    <mergeCell ref="D19:E19"/>
    <mergeCell ref="A20:B20"/>
    <mergeCell ref="A21:B21"/>
  </mergeCells>
  <printOptions horizontalCentered="1" verticalCentered="1"/>
  <pageMargins left="0.5511811023622047" right="0.3937007874015748" top="0.984251968503937" bottom="0.31496062992125984" header="0.5118110236220472" footer="0.5118110236220472"/>
  <pageSetup horizontalDpi="300" verticalDpi="300" orientation="landscape" paperSize="9" scale="95" r:id="rId1"/>
  <headerFooter alignWithMargins="0">
    <oddHeader>&amp;C&amp;16Schulentwicklungsplanung Primarbereich
&amp;18Versorgungsraum West: auslaufende Beschulung
Kardinal-von-Galen-Schule - künftige Beschulung Laurentiusschule (West 3)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E35"/>
  <sheetViews>
    <sheetView zoomScale="81" zoomScaleNormal="81" workbookViewId="0" topLeftCell="A3">
      <selection activeCell="E38" sqref="E38"/>
    </sheetView>
  </sheetViews>
  <sheetFormatPr defaultColWidth="11.421875" defaultRowHeight="12.75"/>
  <cols>
    <col min="1" max="1" width="21.7109375" style="0" customWidth="1"/>
    <col min="2" max="2" width="21.8515625" style="0" customWidth="1"/>
    <col min="3" max="3" width="21.7109375" style="0" customWidth="1"/>
    <col min="4" max="4" width="23.28125" style="0" customWidth="1"/>
    <col min="5" max="5" width="21.7109375" style="0" customWidth="1"/>
  </cols>
  <sheetData>
    <row r="3" ht="13.5" thickBot="1"/>
    <row r="4" spans="1:5" ht="17.25" thickBot="1" thickTop="1">
      <c r="A4" s="1"/>
      <c r="B4" s="2" t="s">
        <v>0</v>
      </c>
      <c r="C4" s="2" t="s">
        <v>1</v>
      </c>
      <c r="D4" s="2" t="s">
        <v>2</v>
      </c>
      <c r="E4" s="3" t="s">
        <v>32</v>
      </c>
    </row>
    <row r="5" spans="1:5" ht="17.25" thickTop="1">
      <c r="A5" s="4" t="s">
        <v>3</v>
      </c>
      <c r="B5" s="101" t="s">
        <v>31</v>
      </c>
      <c r="C5" s="5" t="s">
        <v>22</v>
      </c>
      <c r="D5" s="5" t="s">
        <v>15</v>
      </c>
      <c r="E5" s="6" t="s">
        <v>20</v>
      </c>
    </row>
    <row r="6" spans="1:5" ht="16.5">
      <c r="A6" s="4" t="s">
        <v>47</v>
      </c>
      <c r="B6" s="5" t="s">
        <v>80</v>
      </c>
      <c r="C6" s="5" t="s">
        <v>41</v>
      </c>
      <c r="D6" s="5" t="s">
        <v>87</v>
      </c>
      <c r="E6" s="6" t="s">
        <v>71</v>
      </c>
    </row>
    <row r="7" spans="1:5" ht="16.5">
      <c r="A7" s="7" t="s">
        <v>4</v>
      </c>
      <c r="B7" s="63" t="s">
        <v>85</v>
      </c>
      <c r="C7" s="102" t="s">
        <v>86</v>
      </c>
      <c r="D7" s="58" t="s">
        <v>88</v>
      </c>
      <c r="E7" s="64" t="s">
        <v>91</v>
      </c>
    </row>
    <row r="8" spans="1:5" ht="16.5">
      <c r="A8" s="7" t="s">
        <v>40</v>
      </c>
      <c r="B8" s="59" t="s">
        <v>20</v>
      </c>
      <c r="C8" s="8" t="s">
        <v>22</v>
      </c>
      <c r="D8" s="8" t="s">
        <v>82</v>
      </c>
      <c r="E8" s="9" t="s">
        <v>20</v>
      </c>
    </row>
    <row r="9" spans="1:5" ht="18">
      <c r="A9" s="7" t="s">
        <v>5</v>
      </c>
      <c r="B9" s="106" t="s">
        <v>17</v>
      </c>
      <c r="C9" s="8" t="s">
        <v>24</v>
      </c>
      <c r="D9" s="8" t="s">
        <v>79</v>
      </c>
      <c r="E9" s="9" t="s">
        <v>92</v>
      </c>
    </row>
    <row r="10" spans="1:5" ht="35.25" customHeight="1">
      <c r="A10" s="42" t="s">
        <v>7</v>
      </c>
      <c r="B10" s="107" t="s">
        <v>135</v>
      </c>
      <c r="C10" s="8"/>
      <c r="D10" s="40" t="s">
        <v>90</v>
      </c>
      <c r="E10" s="9" t="s">
        <v>119</v>
      </c>
    </row>
    <row r="11" spans="1:5" ht="17.25" thickBot="1">
      <c r="A11" s="10" t="s">
        <v>6</v>
      </c>
      <c r="B11" s="11" t="s">
        <v>53</v>
      </c>
      <c r="C11" s="11" t="s">
        <v>18</v>
      </c>
      <c r="D11" s="11" t="s">
        <v>18</v>
      </c>
      <c r="E11" s="12" t="s">
        <v>139</v>
      </c>
    </row>
    <row r="12" spans="1:5" ht="16.5">
      <c r="A12" s="4" t="s">
        <v>8</v>
      </c>
      <c r="B12" s="13">
        <v>65000</v>
      </c>
      <c r="C12" s="13">
        <v>26300</v>
      </c>
      <c r="D12" s="13">
        <v>53500</v>
      </c>
      <c r="E12" s="14">
        <v>82000</v>
      </c>
    </row>
    <row r="13" spans="1:5" ht="16.5">
      <c r="A13" s="7" t="s">
        <v>9</v>
      </c>
      <c r="B13" s="15">
        <v>43900</v>
      </c>
      <c r="C13" s="15">
        <v>11800</v>
      </c>
      <c r="D13" s="15">
        <v>43000</v>
      </c>
      <c r="E13" s="16">
        <v>40900</v>
      </c>
    </row>
    <row r="14" spans="1:5" ht="16.5">
      <c r="A14" s="7" t="s">
        <v>10</v>
      </c>
      <c r="B14" s="15">
        <v>2700</v>
      </c>
      <c r="C14" s="15">
        <v>30700</v>
      </c>
      <c r="D14" s="15">
        <v>1800</v>
      </c>
      <c r="E14" s="16">
        <v>14900</v>
      </c>
    </row>
    <row r="15" spans="1:5" ht="16.5">
      <c r="A15" s="7" t="s">
        <v>25</v>
      </c>
      <c r="B15" s="15">
        <v>5750</v>
      </c>
      <c r="C15" s="15">
        <v>4200</v>
      </c>
      <c r="D15" s="15">
        <v>5300</v>
      </c>
      <c r="E15" s="16">
        <v>5850</v>
      </c>
    </row>
    <row r="16" spans="1:5" ht="16.5">
      <c r="A16" s="7" t="s">
        <v>11</v>
      </c>
      <c r="B16" s="15"/>
      <c r="C16" s="15"/>
      <c r="D16" s="15">
        <v>-2600</v>
      </c>
      <c r="E16" s="16"/>
    </row>
    <row r="17" spans="1:5" ht="17.25" thickBot="1">
      <c r="A17" s="17" t="s">
        <v>12</v>
      </c>
      <c r="B17" s="18"/>
      <c r="C17" s="18"/>
      <c r="D17" s="18">
        <v>-50200</v>
      </c>
      <c r="E17" s="19"/>
    </row>
    <row r="18" spans="1:5" ht="18" thickBot="1" thickTop="1">
      <c r="A18" s="20" t="s">
        <v>23</v>
      </c>
      <c r="B18" s="21">
        <f>SUM(B12:B17)</f>
        <v>117350</v>
      </c>
      <c r="C18" s="21">
        <f>SUM(C12:C17)</f>
        <v>73000</v>
      </c>
      <c r="D18" s="21">
        <f>SUM(D12:D17)</f>
        <v>50800</v>
      </c>
      <c r="E18" s="22">
        <f>SUM(E12:E17)</f>
        <v>143650</v>
      </c>
    </row>
    <row r="19" spans="1:5" ht="18" thickBot="1" thickTop="1">
      <c r="A19" s="23"/>
      <c r="B19" s="24"/>
      <c r="C19" s="24"/>
      <c r="D19" s="24"/>
      <c r="E19" s="24"/>
    </row>
    <row r="20" spans="1:5" ht="18" thickBot="1" thickTop="1">
      <c r="A20" s="25" t="s">
        <v>13</v>
      </c>
      <c r="B20" s="26">
        <v>42500</v>
      </c>
      <c r="C20" s="26">
        <v>15000</v>
      </c>
      <c r="D20" s="26">
        <v>35000</v>
      </c>
      <c r="E20" s="27">
        <v>45000</v>
      </c>
    </row>
    <row r="21" spans="1:5" ht="18" thickBot="1" thickTop="1">
      <c r="A21" s="23"/>
      <c r="B21" s="24"/>
      <c r="C21" s="24"/>
      <c r="D21" s="24"/>
      <c r="E21" s="24"/>
    </row>
    <row r="22" spans="1:5" ht="18" thickBot="1" thickTop="1">
      <c r="A22" s="25" t="s">
        <v>14</v>
      </c>
      <c r="B22" s="26">
        <v>102600</v>
      </c>
      <c r="C22" s="26">
        <v>22200</v>
      </c>
      <c r="D22" s="26">
        <v>65500</v>
      </c>
      <c r="E22" s="27">
        <v>50900</v>
      </c>
    </row>
    <row r="23" spans="1:5" ht="18" thickBot="1" thickTop="1">
      <c r="A23" s="23"/>
      <c r="B23" s="23"/>
      <c r="C23" s="23"/>
      <c r="D23" s="23"/>
      <c r="E23" s="23"/>
    </row>
    <row r="24" spans="1:5" ht="17.25" thickTop="1">
      <c r="A24" s="158" t="s">
        <v>136</v>
      </c>
      <c r="B24" s="159"/>
      <c r="C24" s="28">
        <f>SUM(B18:E18)</f>
        <v>384800</v>
      </c>
      <c r="D24" s="29" t="s">
        <v>127</v>
      </c>
      <c r="E24" s="60">
        <f>C24-'Ost heute'!C24</f>
        <v>-16700</v>
      </c>
    </row>
    <row r="25" spans="1:5" ht="16.5">
      <c r="A25" s="160" t="s">
        <v>137</v>
      </c>
      <c r="B25" s="161"/>
      <c r="C25" s="31">
        <f>SUM(B20:E20)</f>
        <v>137500</v>
      </c>
      <c r="D25" s="7" t="s">
        <v>127</v>
      </c>
      <c r="E25" s="67">
        <f>C25-'Ost o. Maßn.'!C25</f>
        <v>0</v>
      </c>
    </row>
    <row r="26" spans="1:5" ht="17.25" thickBot="1">
      <c r="A26" s="162" t="s">
        <v>26</v>
      </c>
      <c r="B26" s="163"/>
      <c r="C26" s="33">
        <f>SUM(B22:E22)</f>
        <v>241200</v>
      </c>
      <c r="D26" s="17" t="s">
        <v>127</v>
      </c>
      <c r="E26" s="68">
        <f>C26-'Ost heute'!C26</f>
        <v>0</v>
      </c>
    </row>
    <row r="27" ht="13.5" thickTop="1"/>
    <row r="28" ht="13.5" thickBot="1"/>
    <row r="29" spans="1:5" ht="17.25" customHeight="1" thickTop="1">
      <c r="A29" s="95" t="s">
        <v>94</v>
      </c>
      <c r="B29" s="94"/>
      <c r="C29" s="94"/>
      <c r="D29" s="94"/>
      <c r="E29" s="143" t="s">
        <v>180</v>
      </c>
    </row>
    <row r="30" spans="1:5" ht="28.5" customHeight="1">
      <c r="A30" s="166" t="s">
        <v>152</v>
      </c>
      <c r="B30" s="167"/>
      <c r="C30" s="167"/>
      <c r="D30" s="167"/>
      <c r="E30" s="144" t="s">
        <v>180</v>
      </c>
    </row>
    <row r="31" spans="1:5" ht="18" customHeight="1">
      <c r="A31" s="93" t="s">
        <v>95</v>
      </c>
      <c r="B31" s="89"/>
      <c r="C31" s="89"/>
      <c r="D31" s="89"/>
      <c r="E31" s="144" t="s">
        <v>180</v>
      </c>
    </row>
    <row r="32" spans="1:5" ht="17.25" customHeight="1">
      <c r="A32" s="93" t="s">
        <v>93</v>
      </c>
      <c r="B32" s="92"/>
      <c r="C32" s="92"/>
      <c r="D32" s="92"/>
      <c r="E32" s="144" t="s">
        <v>181</v>
      </c>
    </row>
    <row r="33" spans="1:5" ht="17.25" customHeight="1">
      <c r="A33" s="93" t="s">
        <v>28</v>
      </c>
      <c r="B33" s="92"/>
      <c r="C33" s="92"/>
      <c r="D33" s="92"/>
      <c r="E33" s="144" t="s">
        <v>179</v>
      </c>
    </row>
    <row r="34" spans="1:5" ht="17.25" customHeight="1">
      <c r="A34" s="93" t="s">
        <v>29</v>
      </c>
      <c r="B34" s="92"/>
      <c r="C34" s="92"/>
      <c r="D34" s="92"/>
      <c r="E34" s="144" t="s">
        <v>180</v>
      </c>
    </row>
    <row r="35" spans="1:5" ht="17.25" customHeight="1" thickBot="1">
      <c r="A35" s="91" t="s">
        <v>96</v>
      </c>
      <c r="B35" s="90"/>
      <c r="C35" s="90"/>
      <c r="D35" s="90"/>
      <c r="E35" s="145" t="s">
        <v>179</v>
      </c>
    </row>
    <row r="36" ht="13.5" thickTop="1"/>
  </sheetData>
  <mergeCells count="4">
    <mergeCell ref="A30:D30"/>
    <mergeCell ref="A24:B24"/>
    <mergeCell ref="A25:B25"/>
    <mergeCell ref="A26:B26"/>
  </mergeCells>
  <printOptions horizontalCentered="1" verticalCentered="1"/>
  <pageMargins left="0.5511811023622047" right="0.3937007874015748" top="0.984251968503937" bottom="0.31496062992125984" header="0.5118110236220472" footer="0.5118110236220472"/>
  <pageSetup fitToHeight="1" fitToWidth="1" horizontalDpi="300" verticalDpi="300" orientation="landscape" paperSize="9" scale="82" r:id="rId1"/>
  <headerFooter alignWithMargins="0">
    <oddHeader>&amp;C&amp;16Schulentwicklungsplanung Primarbereich
&amp;18Versorgungsraum Ost ohne Maßnahmen (Ost 2)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G35"/>
  <sheetViews>
    <sheetView zoomScale="80" zoomScaleNormal="80" workbookViewId="0" topLeftCell="A1">
      <selection activeCell="E38" sqref="E38"/>
    </sheetView>
  </sheetViews>
  <sheetFormatPr defaultColWidth="11.421875" defaultRowHeight="12.75"/>
  <cols>
    <col min="1" max="1" width="23.28125" style="0" customWidth="1"/>
    <col min="2" max="5" width="21.7109375" style="0" customWidth="1"/>
  </cols>
  <sheetData>
    <row r="3" ht="13.5" thickBot="1"/>
    <row r="4" spans="1:5" ht="17.25" thickBot="1" thickTop="1">
      <c r="A4" s="1"/>
      <c r="B4" s="2" t="s">
        <v>0</v>
      </c>
      <c r="C4" s="2" t="s">
        <v>1</v>
      </c>
      <c r="D4" s="2" t="s">
        <v>2</v>
      </c>
      <c r="E4" s="3" t="s">
        <v>32</v>
      </c>
    </row>
    <row r="5" spans="1:5" ht="18.75" thickTop="1">
      <c r="A5" s="4" t="s">
        <v>3</v>
      </c>
      <c r="B5" s="104" t="s">
        <v>31</v>
      </c>
      <c r="C5" s="5" t="s">
        <v>22</v>
      </c>
      <c r="D5" s="5" t="s">
        <v>15</v>
      </c>
      <c r="E5" s="6" t="s">
        <v>20</v>
      </c>
    </row>
    <row r="6" spans="1:5" ht="16.5">
      <c r="A6" s="4" t="s">
        <v>47</v>
      </c>
      <c r="B6" s="5" t="s">
        <v>80</v>
      </c>
      <c r="C6" s="5" t="s">
        <v>41</v>
      </c>
      <c r="D6" s="5"/>
      <c r="E6" s="6"/>
    </row>
    <row r="7" spans="1:5" ht="16.5">
      <c r="A7" s="7" t="s">
        <v>4</v>
      </c>
      <c r="B7" s="58" t="s">
        <v>97</v>
      </c>
      <c r="C7" s="58" t="s">
        <v>140</v>
      </c>
      <c r="D7" s="58" t="s">
        <v>16</v>
      </c>
      <c r="E7" s="64" t="s">
        <v>21</v>
      </c>
    </row>
    <row r="8" spans="1:5" ht="18">
      <c r="A8" s="7" t="s">
        <v>40</v>
      </c>
      <c r="B8" s="105" t="s">
        <v>20</v>
      </c>
      <c r="C8" s="8" t="s">
        <v>22</v>
      </c>
      <c r="D8" s="8" t="s">
        <v>82</v>
      </c>
      <c r="E8" s="9" t="s">
        <v>20</v>
      </c>
    </row>
    <row r="9" spans="1:5" ht="18">
      <c r="A9" s="7" t="s">
        <v>5</v>
      </c>
      <c r="B9" s="106" t="s">
        <v>134</v>
      </c>
      <c r="C9" s="8" t="s">
        <v>24</v>
      </c>
      <c r="D9" s="8" t="s">
        <v>17</v>
      </c>
      <c r="E9" s="9" t="s">
        <v>118</v>
      </c>
    </row>
    <row r="10" spans="1:5" ht="72" customHeight="1">
      <c r="A10" s="42" t="s">
        <v>7</v>
      </c>
      <c r="B10" s="107" t="s">
        <v>133</v>
      </c>
      <c r="C10" s="8"/>
      <c r="D10" s="65" t="s">
        <v>141</v>
      </c>
      <c r="E10" s="9" t="s">
        <v>114</v>
      </c>
    </row>
    <row r="11" spans="1:5" ht="17.25" thickBot="1">
      <c r="A11" s="10" t="s">
        <v>6</v>
      </c>
      <c r="B11" s="11" t="s">
        <v>53</v>
      </c>
      <c r="C11" s="11" t="s">
        <v>18</v>
      </c>
      <c r="D11" s="11" t="s">
        <v>18</v>
      </c>
      <c r="E11" s="12" t="s">
        <v>53</v>
      </c>
    </row>
    <row r="12" spans="1:5" ht="16.5">
      <c r="A12" s="4" t="s">
        <v>8</v>
      </c>
      <c r="B12" s="13">
        <v>65000</v>
      </c>
      <c r="C12" s="13">
        <v>26300</v>
      </c>
      <c r="D12" s="13">
        <v>53500</v>
      </c>
      <c r="E12" s="14">
        <v>82000</v>
      </c>
    </row>
    <row r="13" spans="1:5" ht="16.5">
      <c r="A13" s="7" t="s">
        <v>9</v>
      </c>
      <c r="B13" s="15">
        <v>43900</v>
      </c>
      <c r="C13" s="15">
        <v>11800</v>
      </c>
      <c r="D13" s="15">
        <v>43000</v>
      </c>
      <c r="E13" s="16">
        <v>40900</v>
      </c>
    </row>
    <row r="14" spans="1:5" ht="16.5">
      <c r="A14" s="7" t="s">
        <v>10</v>
      </c>
      <c r="B14" s="15">
        <v>2700</v>
      </c>
      <c r="C14" s="15">
        <v>30700</v>
      </c>
      <c r="D14" s="15">
        <v>1800</v>
      </c>
      <c r="E14" s="16">
        <v>14900</v>
      </c>
    </row>
    <row r="15" spans="1:5" ht="16.5">
      <c r="A15" s="7" t="s">
        <v>25</v>
      </c>
      <c r="B15" s="15">
        <v>5750</v>
      </c>
      <c r="C15" s="15">
        <v>4200</v>
      </c>
      <c r="D15" s="15">
        <v>5300</v>
      </c>
      <c r="E15" s="16">
        <v>5850</v>
      </c>
    </row>
    <row r="16" spans="1:5" ht="16.5">
      <c r="A16" s="7" t="s">
        <v>11</v>
      </c>
      <c r="B16" s="15"/>
      <c r="C16" s="15"/>
      <c r="D16" s="15">
        <v>-2600</v>
      </c>
      <c r="E16" s="16"/>
    </row>
    <row r="17" spans="1:5" ht="17.25" thickBot="1">
      <c r="A17" s="17" t="s">
        <v>12</v>
      </c>
      <c r="B17" s="18"/>
      <c r="C17" s="18"/>
      <c r="D17" s="18">
        <v>-50200</v>
      </c>
      <c r="E17" s="19"/>
    </row>
    <row r="18" spans="1:5" ht="18" thickBot="1" thickTop="1">
      <c r="A18" s="20" t="s">
        <v>23</v>
      </c>
      <c r="B18" s="21">
        <f>SUM(B12:B17)</f>
        <v>117350</v>
      </c>
      <c r="C18" s="21">
        <f>SUM(C12:C17)</f>
        <v>73000</v>
      </c>
      <c r="D18" s="21">
        <f>SUM(D12:D17)</f>
        <v>50800</v>
      </c>
      <c r="E18" s="22">
        <f>SUM(E12:E17)</f>
        <v>143650</v>
      </c>
    </row>
    <row r="19" spans="1:5" ht="18" thickBot="1" thickTop="1">
      <c r="A19" s="23"/>
      <c r="B19" s="24"/>
      <c r="C19" s="24"/>
      <c r="D19" s="24"/>
      <c r="E19" s="24"/>
    </row>
    <row r="20" spans="1:5" ht="18" thickBot="1" thickTop="1">
      <c r="A20" s="25" t="s">
        <v>13</v>
      </c>
      <c r="B20" s="26">
        <v>42500</v>
      </c>
      <c r="C20" s="26">
        <v>15000</v>
      </c>
      <c r="D20" s="26">
        <v>35000</v>
      </c>
      <c r="E20" s="27">
        <v>45000</v>
      </c>
    </row>
    <row r="21" spans="1:5" ht="18" thickBot="1" thickTop="1">
      <c r="A21" s="23"/>
      <c r="B21" s="24"/>
      <c r="C21" s="24"/>
      <c r="D21" s="24"/>
      <c r="E21" s="24"/>
    </row>
    <row r="22" spans="1:5" ht="18" thickBot="1" thickTop="1">
      <c r="A22" s="25" t="s">
        <v>14</v>
      </c>
      <c r="B22" s="26">
        <v>102600</v>
      </c>
      <c r="C22" s="26">
        <v>22200</v>
      </c>
      <c r="D22" s="26">
        <v>65500</v>
      </c>
      <c r="E22" s="27">
        <v>50900</v>
      </c>
    </row>
    <row r="23" spans="1:5" ht="18" thickBot="1" thickTop="1">
      <c r="A23" s="23"/>
      <c r="B23" s="23"/>
      <c r="C23" s="23"/>
      <c r="D23" s="23"/>
      <c r="E23" s="23"/>
    </row>
    <row r="24" spans="1:5" ht="17.25" thickTop="1">
      <c r="A24" s="158" t="s">
        <v>136</v>
      </c>
      <c r="B24" s="159"/>
      <c r="C24" s="28">
        <f>SUM(B18:E18)</f>
        <v>384800</v>
      </c>
      <c r="D24" s="29" t="s">
        <v>127</v>
      </c>
      <c r="E24" s="60">
        <f>C24-'Ost heute'!C24</f>
        <v>-16700</v>
      </c>
    </row>
    <row r="25" spans="1:5" ht="16.5">
      <c r="A25" s="160" t="s">
        <v>137</v>
      </c>
      <c r="B25" s="161"/>
      <c r="C25" s="31">
        <f>SUM(B20:E20)</f>
        <v>137500</v>
      </c>
      <c r="D25" s="7" t="s">
        <v>127</v>
      </c>
      <c r="E25" s="67">
        <f>C25-'Ost heute'!C25</f>
        <v>0</v>
      </c>
    </row>
    <row r="26" spans="1:5" ht="17.25" thickBot="1">
      <c r="A26" s="162" t="s">
        <v>26</v>
      </c>
      <c r="B26" s="163"/>
      <c r="C26" s="33">
        <f>SUM(B22:E22)</f>
        <v>241200</v>
      </c>
      <c r="D26" s="17" t="s">
        <v>127</v>
      </c>
      <c r="E26" s="68">
        <f>C26-'Ost heute'!C26</f>
        <v>0</v>
      </c>
    </row>
    <row r="27" ht="13.5" thickTop="1"/>
    <row r="28" ht="13.5" thickBot="1"/>
    <row r="29" spans="1:7" ht="36.75" customHeight="1" thickTop="1">
      <c r="A29" s="164" t="s">
        <v>155</v>
      </c>
      <c r="B29" s="168"/>
      <c r="C29" s="168"/>
      <c r="D29" s="168"/>
      <c r="E29" s="143" t="s">
        <v>179</v>
      </c>
      <c r="G29" s="41"/>
    </row>
    <row r="30" spans="1:5" ht="17.25" customHeight="1">
      <c r="A30" s="79" t="s">
        <v>98</v>
      </c>
      <c r="B30" s="80"/>
      <c r="C30" s="80"/>
      <c r="D30" s="80"/>
      <c r="E30" s="144" t="s">
        <v>180</v>
      </c>
    </row>
    <row r="31" spans="1:5" ht="17.25" customHeight="1">
      <c r="A31" s="84" t="s">
        <v>99</v>
      </c>
      <c r="B31" s="85"/>
      <c r="C31" s="85"/>
      <c r="D31" s="96"/>
      <c r="E31" s="144" t="s">
        <v>180</v>
      </c>
    </row>
    <row r="32" spans="1:5" ht="17.25" customHeight="1">
      <c r="A32" s="84" t="s">
        <v>146</v>
      </c>
      <c r="B32" s="85"/>
      <c r="C32" s="85"/>
      <c r="D32" s="96"/>
      <c r="E32" s="144" t="s">
        <v>180</v>
      </c>
    </row>
    <row r="33" spans="1:5" ht="17.25" customHeight="1">
      <c r="A33" s="84" t="s">
        <v>28</v>
      </c>
      <c r="B33" s="85"/>
      <c r="C33" s="96"/>
      <c r="D33" s="80"/>
      <c r="E33" s="144" t="s">
        <v>179</v>
      </c>
    </row>
    <row r="34" spans="1:5" ht="17.25" customHeight="1">
      <c r="A34" s="79" t="s">
        <v>29</v>
      </c>
      <c r="B34" s="80"/>
      <c r="C34" s="80"/>
      <c r="D34" s="80"/>
      <c r="E34" s="144" t="s">
        <v>180</v>
      </c>
    </row>
    <row r="35" spans="1:5" ht="17.25" customHeight="1" thickBot="1">
      <c r="A35" s="81" t="s">
        <v>96</v>
      </c>
      <c r="B35" s="82"/>
      <c r="C35" s="82"/>
      <c r="D35" s="82"/>
      <c r="E35" s="145" t="s">
        <v>179</v>
      </c>
    </row>
    <row r="36" ht="13.5" thickTop="1"/>
  </sheetData>
  <mergeCells count="4">
    <mergeCell ref="A24:B24"/>
    <mergeCell ref="A25:B25"/>
    <mergeCell ref="A26:B26"/>
    <mergeCell ref="A29:D29"/>
  </mergeCells>
  <printOptions horizontalCentered="1" verticalCentered="1"/>
  <pageMargins left="0.5511811023622047" right="0.3937007874015748" top="0.984251968503937" bottom="0.31496062992125984" header="0.5118110236220472" footer="0.5118110236220472"/>
  <pageSetup fitToHeight="1" fitToWidth="1" horizontalDpi="300" verticalDpi="300" orientation="landscape" paperSize="9" scale="76" r:id="rId1"/>
  <headerFooter alignWithMargins="0">
    <oddHeader>&amp;C&amp;16Schulentwicklungsplanung Primarbereich
&amp;18Versorgungsraum Ost: Erweiterung Schulbezirk Martinschule (Ost 3)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E34"/>
  <sheetViews>
    <sheetView zoomScale="76" zoomScaleNormal="76" workbookViewId="0" topLeftCell="A1">
      <selection activeCell="G22" sqref="G22"/>
    </sheetView>
  </sheetViews>
  <sheetFormatPr defaultColWidth="11.421875" defaultRowHeight="12.75"/>
  <cols>
    <col min="1" max="1" width="23.140625" style="0" customWidth="1"/>
    <col min="2" max="5" width="22.57421875" style="0" customWidth="1"/>
  </cols>
  <sheetData>
    <row r="3" ht="13.5" thickBot="1"/>
    <row r="4" spans="1:5" ht="17.25" thickBot="1" thickTop="1">
      <c r="A4" s="1"/>
      <c r="B4" s="2" t="s">
        <v>0</v>
      </c>
      <c r="C4" s="2" t="s">
        <v>1</v>
      </c>
      <c r="D4" s="2" t="s">
        <v>2</v>
      </c>
      <c r="E4" s="3" t="s">
        <v>32</v>
      </c>
    </row>
    <row r="5" spans="1:5" ht="18.75" thickTop="1">
      <c r="A5" s="4" t="s">
        <v>3</v>
      </c>
      <c r="B5" s="108" t="s">
        <v>31</v>
      </c>
      <c r="C5" s="5" t="s">
        <v>66</v>
      </c>
      <c r="D5" s="5" t="s">
        <v>15</v>
      </c>
      <c r="E5" s="6" t="s">
        <v>20</v>
      </c>
    </row>
    <row r="6" spans="1:5" ht="16.5">
      <c r="A6" s="4" t="s">
        <v>47</v>
      </c>
      <c r="B6" s="5" t="s">
        <v>80</v>
      </c>
      <c r="C6" s="5" t="s">
        <v>66</v>
      </c>
      <c r="D6" s="5" t="s">
        <v>115</v>
      </c>
      <c r="E6" s="6" t="s">
        <v>117</v>
      </c>
    </row>
    <row r="7" spans="1:5" ht="16.5">
      <c r="A7" s="7" t="s">
        <v>4</v>
      </c>
      <c r="B7" s="63" t="s">
        <v>100</v>
      </c>
      <c r="C7" s="8" t="s">
        <v>66</v>
      </c>
      <c r="D7" s="58" t="s">
        <v>16</v>
      </c>
      <c r="E7" s="64" t="s">
        <v>21</v>
      </c>
    </row>
    <row r="8" spans="1:5" ht="18">
      <c r="A8" s="7" t="s">
        <v>40</v>
      </c>
      <c r="B8" s="106" t="s">
        <v>20</v>
      </c>
      <c r="C8" s="8" t="s">
        <v>22</v>
      </c>
      <c r="D8" s="8" t="s">
        <v>82</v>
      </c>
      <c r="E8" s="9" t="s">
        <v>20</v>
      </c>
    </row>
    <row r="9" spans="1:5" ht="18">
      <c r="A9" s="7" t="s">
        <v>5</v>
      </c>
      <c r="B9" s="106" t="s">
        <v>17</v>
      </c>
      <c r="C9" s="8" t="s">
        <v>101</v>
      </c>
      <c r="D9" s="8" t="s">
        <v>17</v>
      </c>
      <c r="E9" s="9" t="s">
        <v>118</v>
      </c>
    </row>
    <row r="10" spans="1:5" ht="36">
      <c r="A10" s="42" t="s">
        <v>7</v>
      </c>
      <c r="B10" s="107" t="s">
        <v>133</v>
      </c>
      <c r="C10" s="8" t="s">
        <v>68</v>
      </c>
      <c r="D10" s="58" t="s">
        <v>116</v>
      </c>
      <c r="E10" s="9" t="s">
        <v>119</v>
      </c>
    </row>
    <row r="11" spans="1:5" ht="17.25" thickBot="1">
      <c r="A11" s="10" t="s">
        <v>6</v>
      </c>
      <c r="B11" s="11" t="s">
        <v>53</v>
      </c>
      <c r="C11" s="11"/>
      <c r="D11" s="11" t="s">
        <v>18</v>
      </c>
      <c r="E11" s="12" t="s">
        <v>53</v>
      </c>
    </row>
    <row r="12" spans="1:5" ht="16.5">
      <c r="A12" s="4" t="s">
        <v>8</v>
      </c>
      <c r="B12" s="13">
        <v>65000</v>
      </c>
      <c r="C12" s="13">
        <v>0</v>
      </c>
      <c r="D12" s="13">
        <v>53500</v>
      </c>
      <c r="E12" s="14">
        <v>82000</v>
      </c>
    </row>
    <row r="13" spans="1:5" ht="16.5">
      <c r="A13" s="7" t="s">
        <v>9</v>
      </c>
      <c r="B13" s="15">
        <v>43900</v>
      </c>
      <c r="C13" s="15">
        <v>0</v>
      </c>
      <c r="D13" s="15">
        <v>43000</v>
      </c>
      <c r="E13" s="16">
        <v>40900</v>
      </c>
    </row>
    <row r="14" spans="1:5" ht="16.5">
      <c r="A14" s="7" t="s">
        <v>10</v>
      </c>
      <c r="B14" s="15">
        <v>37900</v>
      </c>
      <c r="C14" s="15">
        <v>0</v>
      </c>
      <c r="D14" s="15">
        <v>1800</v>
      </c>
      <c r="E14" s="16">
        <v>14900</v>
      </c>
    </row>
    <row r="15" spans="1:5" ht="16.5">
      <c r="A15" s="7" t="s">
        <v>25</v>
      </c>
      <c r="B15" s="15">
        <v>5750</v>
      </c>
      <c r="C15" s="15">
        <v>0</v>
      </c>
      <c r="D15" s="15">
        <v>5300</v>
      </c>
      <c r="E15" s="16">
        <v>5850</v>
      </c>
    </row>
    <row r="16" spans="1:5" ht="16.5">
      <c r="A16" s="7" t="s">
        <v>11</v>
      </c>
      <c r="B16" s="15"/>
      <c r="C16" s="15">
        <v>0</v>
      </c>
      <c r="D16" s="15">
        <v>-2600</v>
      </c>
      <c r="E16" s="16"/>
    </row>
    <row r="17" spans="1:5" ht="17.25" thickBot="1">
      <c r="A17" s="17" t="s">
        <v>12</v>
      </c>
      <c r="B17" s="18"/>
      <c r="C17" s="18">
        <v>0</v>
      </c>
      <c r="D17" s="18">
        <v>-50200</v>
      </c>
      <c r="E17" s="19"/>
    </row>
    <row r="18" spans="1:5" ht="18" thickBot="1" thickTop="1">
      <c r="A18" s="20" t="s">
        <v>23</v>
      </c>
      <c r="B18" s="21">
        <f>SUM(B12:B17)</f>
        <v>152550</v>
      </c>
      <c r="C18" s="21">
        <f>SUM(C12:C17)</f>
        <v>0</v>
      </c>
      <c r="D18" s="21">
        <f>SUM(D12:D17)</f>
        <v>50800</v>
      </c>
      <c r="E18" s="22">
        <f>SUM(E12:E17)</f>
        <v>143650</v>
      </c>
    </row>
    <row r="19" spans="1:5" ht="18" thickBot="1" thickTop="1">
      <c r="A19" s="23"/>
      <c r="B19" s="24"/>
      <c r="C19" s="24"/>
      <c r="D19" s="24"/>
      <c r="E19" s="24"/>
    </row>
    <row r="20" spans="1:5" ht="18" thickBot="1" thickTop="1">
      <c r="A20" s="25" t="s">
        <v>13</v>
      </c>
      <c r="B20" s="26">
        <v>42500</v>
      </c>
      <c r="C20" s="26">
        <v>0</v>
      </c>
      <c r="D20" s="133">
        <v>35000</v>
      </c>
      <c r="E20" s="27">
        <v>45000</v>
      </c>
    </row>
    <row r="21" spans="1:5" ht="24" customHeight="1" thickBot="1" thickTop="1">
      <c r="A21" s="25" t="s">
        <v>69</v>
      </c>
      <c r="B21" s="26"/>
      <c r="C21" s="26">
        <v>570000</v>
      </c>
      <c r="D21" s="140" t="s">
        <v>175</v>
      </c>
      <c r="E21" s="27"/>
    </row>
    <row r="22" spans="1:5" ht="18" thickBot="1" thickTop="1">
      <c r="A22" s="25" t="s">
        <v>14</v>
      </c>
      <c r="B22" s="26">
        <v>102600</v>
      </c>
      <c r="C22" s="26">
        <v>0</v>
      </c>
      <c r="D22" s="21">
        <v>65500</v>
      </c>
      <c r="E22" s="27">
        <v>50900</v>
      </c>
    </row>
    <row r="23" spans="1:5" ht="18" thickBot="1" thickTop="1">
      <c r="A23" s="23"/>
      <c r="B23" s="23"/>
      <c r="C23" s="23"/>
      <c r="D23" s="23"/>
      <c r="E23" s="23"/>
    </row>
    <row r="24" spans="1:5" ht="17.25" thickTop="1">
      <c r="A24" s="158" t="s">
        <v>136</v>
      </c>
      <c r="B24" s="159"/>
      <c r="C24" s="28">
        <f>SUM(B18:E18)</f>
        <v>347000</v>
      </c>
      <c r="D24" s="29" t="s">
        <v>127</v>
      </c>
      <c r="E24" s="60">
        <f>C24-'Ost heute'!C24</f>
        <v>-54500</v>
      </c>
    </row>
    <row r="25" spans="1:5" ht="16.5">
      <c r="A25" s="160" t="s">
        <v>137</v>
      </c>
      <c r="B25" s="161"/>
      <c r="C25" s="31">
        <f>SUM(B20:E20)</f>
        <v>122500</v>
      </c>
      <c r="D25" s="7" t="s">
        <v>127</v>
      </c>
      <c r="E25" s="61">
        <f>C25-'Ost heute'!C25</f>
        <v>-15000</v>
      </c>
    </row>
    <row r="26" spans="1:5" ht="17.25" thickBot="1">
      <c r="A26" s="162" t="s">
        <v>26</v>
      </c>
      <c r="B26" s="163"/>
      <c r="C26" s="33">
        <f>SUM(B22:E22)-C21</f>
        <v>-351000</v>
      </c>
      <c r="D26" s="17" t="s">
        <v>127</v>
      </c>
      <c r="E26" s="62">
        <f>C26-'Ost heute'!C26</f>
        <v>-592200</v>
      </c>
    </row>
    <row r="27" ht="6.75" customHeight="1" thickTop="1"/>
    <row r="28" ht="16.5" customHeight="1">
      <c r="A28" s="130" t="s">
        <v>178</v>
      </c>
    </row>
    <row r="29" ht="6.75" customHeight="1" thickBot="1"/>
    <row r="30" spans="1:5" ht="17.25" customHeight="1" thickTop="1">
      <c r="A30" s="86" t="s">
        <v>128</v>
      </c>
      <c r="B30" s="87"/>
      <c r="C30" s="87"/>
      <c r="D30" s="97"/>
      <c r="E30" s="143" t="s">
        <v>179</v>
      </c>
    </row>
    <row r="31" spans="1:5" ht="17.25" customHeight="1">
      <c r="A31" s="79" t="s">
        <v>27</v>
      </c>
      <c r="B31" s="80"/>
      <c r="C31" s="80"/>
      <c r="D31" s="80"/>
      <c r="E31" s="144" t="s">
        <v>180</v>
      </c>
    </row>
    <row r="32" spans="1:5" ht="17.25" customHeight="1">
      <c r="A32" s="79" t="s">
        <v>102</v>
      </c>
      <c r="B32" s="80"/>
      <c r="C32" s="80"/>
      <c r="D32" s="80"/>
      <c r="E32" s="144" t="s">
        <v>179</v>
      </c>
    </row>
    <row r="33" spans="1:5" ht="17.25" customHeight="1">
      <c r="A33" s="79" t="s">
        <v>74</v>
      </c>
      <c r="B33" s="80"/>
      <c r="C33" s="80"/>
      <c r="D33" s="80"/>
      <c r="E33" s="144" t="s">
        <v>181</v>
      </c>
    </row>
    <row r="34" spans="1:5" ht="17.25" customHeight="1" thickBot="1">
      <c r="A34" s="81" t="s">
        <v>75</v>
      </c>
      <c r="B34" s="82"/>
      <c r="C34" s="82"/>
      <c r="D34" s="82"/>
      <c r="E34" s="145" t="s">
        <v>181</v>
      </c>
    </row>
    <row r="35" ht="13.5" thickTop="1"/>
  </sheetData>
  <mergeCells count="3">
    <mergeCell ref="A24:B24"/>
    <mergeCell ref="A25:B25"/>
    <mergeCell ref="A26:B26"/>
  </mergeCells>
  <printOptions horizontalCentered="1" verticalCentered="1"/>
  <pageMargins left="0.5511811023622047" right="0.3937007874015748" top="0.984251968503937" bottom="0.31496062992125984" header="0.5118110236220472" footer="0.5118110236220472"/>
  <pageSetup fitToHeight="1" fitToWidth="1" horizontalDpi="300" verticalDpi="300" orientation="landscape" paperSize="9" scale="87" r:id="rId1"/>
  <headerFooter alignWithMargins="0">
    <oddHeader>&amp;C&amp;16Schulentwicklungsplanung Primarbereich
&amp;18Versorgungsraum Ost: auslaufende Beschulung Martinschule - künftige Beschulung Lambertischule (Ost 4)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6"/>
  <sheetViews>
    <sheetView zoomScale="80" zoomScaleNormal="80" workbookViewId="0" topLeftCell="A1">
      <selection activeCell="F35" sqref="F35"/>
    </sheetView>
  </sheetViews>
  <sheetFormatPr defaultColWidth="11.421875" defaultRowHeight="12.75"/>
  <cols>
    <col min="1" max="1" width="23.140625" style="0" customWidth="1"/>
    <col min="2" max="2" width="23.00390625" style="0" customWidth="1"/>
    <col min="3" max="3" width="22.7109375" style="0" customWidth="1"/>
    <col min="4" max="4" width="23.140625" style="0" customWidth="1"/>
    <col min="5" max="5" width="21.7109375" style="0" customWidth="1"/>
  </cols>
  <sheetData>
    <row r="1" ht="13.5" thickBot="1"/>
    <row r="2" spans="1:5" ht="17.25" thickBot="1" thickTop="1">
      <c r="A2" s="1"/>
      <c r="B2" s="2" t="s">
        <v>0</v>
      </c>
      <c r="C2" s="2" t="s">
        <v>1</v>
      </c>
      <c r="D2" s="2" t="s">
        <v>2</v>
      </c>
      <c r="E2" s="3" t="s">
        <v>32</v>
      </c>
    </row>
    <row r="3" spans="1:5" ht="18.75" thickTop="1">
      <c r="A3" s="4" t="s">
        <v>3</v>
      </c>
      <c r="B3" s="109" t="s">
        <v>82</v>
      </c>
      <c r="C3" s="5" t="s">
        <v>22</v>
      </c>
      <c r="D3" s="5" t="s">
        <v>66</v>
      </c>
      <c r="E3" s="6" t="s">
        <v>20</v>
      </c>
    </row>
    <row r="4" spans="1:5" ht="16.5">
      <c r="A4" s="4" t="s">
        <v>47</v>
      </c>
      <c r="B4" s="5" t="s">
        <v>103</v>
      </c>
      <c r="C4" s="5" t="s">
        <v>41</v>
      </c>
      <c r="D4" s="5" t="s">
        <v>66</v>
      </c>
      <c r="E4" s="6" t="s">
        <v>51</v>
      </c>
    </row>
    <row r="5" spans="1:5" ht="16.5">
      <c r="A5" s="7" t="s">
        <v>4</v>
      </c>
      <c r="B5" s="63" t="s">
        <v>104</v>
      </c>
      <c r="C5" s="63" t="s">
        <v>105</v>
      </c>
      <c r="D5" s="8" t="s">
        <v>66</v>
      </c>
      <c r="E5" s="64" t="s">
        <v>21</v>
      </c>
    </row>
    <row r="6" spans="1:5" ht="18">
      <c r="A6" s="7" t="s">
        <v>40</v>
      </c>
      <c r="B6" s="110" t="s">
        <v>20</v>
      </c>
      <c r="C6" s="8" t="s">
        <v>22</v>
      </c>
      <c r="D6" s="8" t="s">
        <v>82</v>
      </c>
      <c r="E6" s="9" t="s">
        <v>20</v>
      </c>
    </row>
    <row r="7" spans="1:5" ht="16.5">
      <c r="A7" s="7" t="s">
        <v>5</v>
      </c>
      <c r="B7" s="58" t="s">
        <v>131</v>
      </c>
      <c r="C7" s="8" t="s">
        <v>24</v>
      </c>
      <c r="D7" s="8" t="s">
        <v>120</v>
      </c>
      <c r="E7" s="9" t="s">
        <v>118</v>
      </c>
    </row>
    <row r="8" spans="1:5" ht="33">
      <c r="A8" s="42" t="s">
        <v>7</v>
      </c>
      <c r="B8" s="66" t="s">
        <v>132</v>
      </c>
      <c r="C8" s="8"/>
      <c r="D8" s="65" t="s">
        <v>121</v>
      </c>
      <c r="E8" s="9"/>
    </row>
    <row r="9" spans="1:5" ht="17.25" thickBot="1">
      <c r="A9" s="10" t="s">
        <v>6</v>
      </c>
      <c r="B9" s="11" t="s">
        <v>53</v>
      </c>
      <c r="C9" s="11" t="s">
        <v>18</v>
      </c>
      <c r="D9" s="11"/>
      <c r="E9" s="12" t="s">
        <v>119</v>
      </c>
    </row>
    <row r="10" spans="1:5" ht="16.5">
      <c r="A10" s="4" t="s">
        <v>8</v>
      </c>
      <c r="B10" s="13">
        <v>65000</v>
      </c>
      <c r="C10" s="13">
        <v>26300</v>
      </c>
      <c r="D10" s="13">
        <v>53500</v>
      </c>
      <c r="E10" s="14">
        <v>82000</v>
      </c>
    </row>
    <row r="11" spans="1:5" ht="16.5">
      <c r="A11" s="7" t="s">
        <v>9</v>
      </c>
      <c r="B11" s="15">
        <v>43900</v>
      </c>
      <c r="C11" s="15">
        <v>11800</v>
      </c>
      <c r="D11" s="15">
        <v>0</v>
      </c>
      <c r="E11" s="16">
        <v>40900</v>
      </c>
    </row>
    <row r="12" spans="1:5" ht="16.5">
      <c r="A12" s="7" t="s">
        <v>10</v>
      </c>
      <c r="B12" s="15">
        <v>2700</v>
      </c>
      <c r="C12" s="15">
        <v>30700</v>
      </c>
      <c r="D12" s="15">
        <v>0</v>
      </c>
      <c r="E12" s="16">
        <v>14900</v>
      </c>
    </row>
    <row r="13" spans="1:5" ht="16.5">
      <c r="A13" s="7" t="s">
        <v>25</v>
      </c>
      <c r="B13" s="15">
        <v>5750</v>
      </c>
      <c r="C13" s="15">
        <v>4200</v>
      </c>
      <c r="D13" s="15">
        <v>0</v>
      </c>
      <c r="E13" s="16">
        <v>5850</v>
      </c>
    </row>
    <row r="14" spans="1:5" ht="16.5">
      <c r="A14" s="7" t="s">
        <v>11</v>
      </c>
      <c r="B14" s="15"/>
      <c r="C14" s="15"/>
      <c r="D14" s="15">
        <v>-2600</v>
      </c>
      <c r="E14" s="16"/>
    </row>
    <row r="15" spans="1:5" ht="17.25" thickBot="1">
      <c r="A15" s="17" t="s">
        <v>12</v>
      </c>
      <c r="B15" s="18"/>
      <c r="C15" s="18"/>
      <c r="D15" s="18">
        <v>-87020</v>
      </c>
      <c r="E15" s="19"/>
    </row>
    <row r="16" spans="1:5" ht="18" thickBot="1" thickTop="1">
      <c r="A16" s="20" t="s">
        <v>23</v>
      </c>
      <c r="B16" s="21">
        <f>SUM(B10:B15)</f>
        <v>117350</v>
      </c>
      <c r="C16" s="21">
        <f>SUM(C10:C15)</f>
        <v>73000</v>
      </c>
      <c r="D16" s="21">
        <f>SUM(D10:D15)</f>
        <v>-36120</v>
      </c>
      <c r="E16" s="22">
        <f>SUM(E10:E15)</f>
        <v>143650</v>
      </c>
    </row>
    <row r="17" spans="1:5" ht="18" thickBot="1" thickTop="1">
      <c r="A17" s="23"/>
      <c r="B17" s="24"/>
      <c r="C17" s="24"/>
      <c r="D17" s="24"/>
      <c r="E17" s="24"/>
    </row>
    <row r="18" spans="1:5" ht="18" thickBot="1" thickTop="1">
      <c r="A18" s="25" t="s">
        <v>13</v>
      </c>
      <c r="B18" s="26">
        <v>42500</v>
      </c>
      <c r="C18" s="26">
        <v>15000</v>
      </c>
      <c r="D18" s="133">
        <v>35000</v>
      </c>
      <c r="E18" s="27">
        <v>45000</v>
      </c>
    </row>
    <row r="19" spans="1:5" ht="21" customHeight="1" thickBot="1" thickTop="1">
      <c r="A19" s="138" t="s">
        <v>174</v>
      </c>
      <c r="B19" s="26"/>
      <c r="C19" s="139"/>
      <c r="D19" s="140" t="s">
        <v>175</v>
      </c>
      <c r="E19" s="121"/>
    </row>
    <row r="20" spans="1:5" ht="18" thickBot="1" thickTop="1">
      <c r="A20" s="25" t="s">
        <v>14</v>
      </c>
      <c r="B20" s="26">
        <v>102600</v>
      </c>
      <c r="C20" s="26">
        <v>22200</v>
      </c>
      <c r="D20" s="21">
        <v>65500</v>
      </c>
      <c r="E20" s="27">
        <v>50900</v>
      </c>
    </row>
    <row r="21" spans="1:5" ht="18" thickBot="1" thickTop="1">
      <c r="A21" s="23"/>
      <c r="B21" s="23"/>
      <c r="C21" s="23"/>
      <c r="D21" s="23"/>
      <c r="E21" s="23"/>
    </row>
    <row r="22" spans="1:5" ht="17.25" thickTop="1">
      <c r="A22" s="158" t="s">
        <v>136</v>
      </c>
      <c r="B22" s="159"/>
      <c r="C22" s="28">
        <f>SUM(B16:E16)</f>
        <v>297880</v>
      </c>
      <c r="D22" s="29" t="s">
        <v>127</v>
      </c>
      <c r="E22" s="60">
        <f>C22-'Ost heute'!C24</f>
        <v>-103620</v>
      </c>
    </row>
    <row r="23" spans="1:5" ht="16.5">
      <c r="A23" s="160" t="s">
        <v>137</v>
      </c>
      <c r="B23" s="161"/>
      <c r="C23" s="31">
        <f>SUM(B18:E18)</f>
        <v>137500</v>
      </c>
      <c r="D23" s="7" t="s">
        <v>127</v>
      </c>
      <c r="E23" s="67">
        <f>C23-'Ost heute'!C25</f>
        <v>0</v>
      </c>
    </row>
    <row r="24" spans="1:5" ht="17.25" thickBot="1">
      <c r="A24" s="162" t="s">
        <v>26</v>
      </c>
      <c r="B24" s="163"/>
      <c r="C24" s="33">
        <f>SUM(B20:E20)</f>
        <v>241200</v>
      </c>
      <c r="D24" s="17" t="s">
        <v>127</v>
      </c>
      <c r="E24" s="62">
        <v>0</v>
      </c>
    </row>
    <row r="25" spans="1:5" ht="10.5" customHeight="1" thickTop="1">
      <c r="A25" s="137"/>
      <c r="B25" s="137"/>
      <c r="C25" s="141"/>
      <c r="D25" s="135"/>
      <c r="E25" s="142"/>
    </row>
    <row r="26" ht="17.25" customHeight="1">
      <c r="A26" s="130" t="s">
        <v>176</v>
      </c>
    </row>
    <row r="27" ht="13.5" thickBot="1"/>
    <row r="28" spans="1:5" ht="35.25" customHeight="1" thickTop="1">
      <c r="A28" s="164" t="s">
        <v>156</v>
      </c>
      <c r="B28" s="171"/>
      <c r="C28" s="171"/>
      <c r="D28" s="171"/>
      <c r="E28" s="143" t="s">
        <v>179</v>
      </c>
    </row>
    <row r="29" spans="1:5" ht="16.5" customHeight="1">
      <c r="A29" s="79" t="s">
        <v>106</v>
      </c>
      <c r="B29" s="80"/>
      <c r="C29" s="80"/>
      <c r="D29" s="80"/>
      <c r="E29" s="144" t="s">
        <v>181</v>
      </c>
    </row>
    <row r="30" spans="1:5" ht="16.5" customHeight="1">
      <c r="A30" s="169" t="s">
        <v>173</v>
      </c>
      <c r="B30" s="170"/>
      <c r="C30" s="170"/>
      <c r="D30" s="170"/>
      <c r="E30" s="144" t="s">
        <v>180</v>
      </c>
    </row>
    <row r="31" spans="1:5" ht="17.25" customHeight="1">
      <c r="A31" s="79" t="s">
        <v>129</v>
      </c>
      <c r="B31" s="80"/>
      <c r="C31" s="80"/>
      <c r="D31" s="80"/>
      <c r="E31" s="144" t="s">
        <v>181</v>
      </c>
    </row>
    <row r="32" spans="1:5" ht="17.25" customHeight="1">
      <c r="A32" s="79" t="s">
        <v>102</v>
      </c>
      <c r="B32" s="80"/>
      <c r="C32" s="80"/>
      <c r="D32" s="80"/>
      <c r="E32" s="144" t="s">
        <v>179</v>
      </c>
    </row>
    <row r="33" spans="1:5" ht="17.25" customHeight="1">
      <c r="A33" s="79" t="s">
        <v>107</v>
      </c>
      <c r="B33" s="80"/>
      <c r="C33" s="80"/>
      <c r="D33" s="80"/>
      <c r="E33" s="144" t="s">
        <v>181</v>
      </c>
    </row>
    <row r="34" spans="1:5" ht="17.25" customHeight="1">
      <c r="A34" s="79" t="s">
        <v>74</v>
      </c>
      <c r="B34" s="80"/>
      <c r="C34" s="80"/>
      <c r="D34" s="80"/>
      <c r="E34" s="144" t="s">
        <v>181</v>
      </c>
    </row>
    <row r="35" spans="1:5" ht="17.25" customHeight="1">
      <c r="A35" s="79" t="s">
        <v>75</v>
      </c>
      <c r="B35" s="80"/>
      <c r="C35" s="80"/>
      <c r="D35" s="80"/>
      <c r="E35" s="144" t="s">
        <v>181</v>
      </c>
    </row>
    <row r="36" spans="1:5" ht="17.25" customHeight="1" thickBot="1">
      <c r="A36" s="81" t="s">
        <v>108</v>
      </c>
      <c r="B36" s="88"/>
      <c r="C36" s="88"/>
      <c r="D36" s="88"/>
      <c r="E36" s="145" t="s">
        <v>181</v>
      </c>
    </row>
    <row r="37" ht="13.5" thickTop="1"/>
  </sheetData>
  <mergeCells count="5">
    <mergeCell ref="A30:D30"/>
    <mergeCell ref="A22:B22"/>
    <mergeCell ref="A23:B23"/>
    <mergeCell ref="A24:B24"/>
    <mergeCell ref="A28:D28"/>
  </mergeCells>
  <printOptions horizontalCentered="1" verticalCentered="1"/>
  <pageMargins left="0.5511811023622047" right="0.3937007874015748" top="1.08" bottom="0.31496062992125984" header="0.5118110236220472" footer="0.28"/>
  <pageSetup fitToHeight="1" fitToWidth="1" horizontalDpi="300" verticalDpi="300" orientation="landscape" paperSize="9" scale="77" r:id="rId1"/>
  <headerFooter alignWithMargins="0">
    <oddHeader>&amp;C&amp;16Schulentwicklungsplanung Primarbereich
&amp;18Versorgungsraum Ost:
auslaufende Beschulung Jakobischule - künftige Beschulung Lambertischule (Ost 5)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E37"/>
  <sheetViews>
    <sheetView zoomScale="70" zoomScaleNormal="70" workbookViewId="0" topLeftCell="A1">
      <selection activeCell="D51" sqref="D51"/>
    </sheetView>
  </sheetViews>
  <sheetFormatPr defaultColWidth="11.421875" defaultRowHeight="12.75"/>
  <cols>
    <col min="1" max="1" width="24.00390625" style="0" customWidth="1"/>
    <col min="2" max="3" width="21.7109375" style="0" customWidth="1"/>
    <col min="4" max="4" width="23.140625" style="0" customWidth="1"/>
    <col min="5" max="5" width="21.7109375" style="0" customWidth="1"/>
  </cols>
  <sheetData>
    <row r="3" ht="13.5" thickBot="1"/>
    <row r="4" spans="1:5" ht="17.25" thickBot="1" thickTop="1">
      <c r="A4" s="1"/>
      <c r="B4" s="2" t="s">
        <v>0</v>
      </c>
      <c r="C4" s="2" t="s">
        <v>1</v>
      </c>
      <c r="D4" s="2" t="s">
        <v>2</v>
      </c>
      <c r="E4" s="3" t="s">
        <v>32</v>
      </c>
    </row>
    <row r="5" spans="1:5" ht="18.75" thickTop="1">
      <c r="A5" s="4" t="s">
        <v>3</v>
      </c>
      <c r="B5" s="112" t="s">
        <v>20</v>
      </c>
      <c r="C5" s="5" t="s">
        <v>66</v>
      </c>
      <c r="D5" s="5" t="s">
        <v>66</v>
      </c>
      <c r="E5" s="6" t="s">
        <v>20</v>
      </c>
    </row>
    <row r="6" spans="1:5" ht="16.5">
      <c r="A6" s="4" t="s">
        <v>47</v>
      </c>
      <c r="B6" s="5" t="s">
        <v>122</v>
      </c>
      <c r="C6" s="5" t="s">
        <v>66</v>
      </c>
      <c r="D6" s="5" t="s">
        <v>66</v>
      </c>
      <c r="E6" s="6" t="s">
        <v>71</v>
      </c>
    </row>
    <row r="7" spans="1:5" ht="16.5">
      <c r="A7" s="7" t="s">
        <v>4</v>
      </c>
      <c r="B7" s="63" t="s">
        <v>109</v>
      </c>
      <c r="C7" s="8" t="s">
        <v>66</v>
      </c>
      <c r="D7" s="8" t="s">
        <v>66</v>
      </c>
      <c r="E7" s="64" t="s">
        <v>110</v>
      </c>
    </row>
    <row r="8" spans="1:5" ht="18">
      <c r="A8" s="7" t="s">
        <v>40</v>
      </c>
      <c r="B8" s="111" t="s">
        <v>20</v>
      </c>
      <c r="C8" s="8" t="s">
        <v>22</v>
      </c>
      <c r="D8" s="8" t="s">
        <v>82</v>
      </c>
      <c r="E8" s="9" t="s">
        <v>20</v>
      </c>
    </row>
    <row r="9" spans="1:5" ht="49.5">
      <c r="A9" s="7" t="s">
        <v>5</v>
      </c>
      <c r="B9" s="66" t="s">
        <v>145</v>
      </c>
      <c r="C9" s="8" t="s">
        <v>111</v>
      </c>
      <c r="D9" s="8" t="s">
        <v>120</v>
      </c>
      <c r="E9" s="9" t="s">
        <v>118</v>
      </c>
    </row>
    <row r="10" spans="1:5" ht="33">
      <c r="A10" s="42" t="s">
        <v>7</v>
      </c>
      <c r="B10" s="69" t="s">
        <v>130</v>
      </c>
      <c r="C10" s="70" t="s">
        <v>68</v>
      </c>
      <c r="D10" s="69" t="s">
        <v>123</v>
      </c>
      <c r="E10" s="43" t="s">
        <v>119</v>
      </c>
    </row>
    <row r="11" spans="1:5" ht="17.25" thickBot="1">
      <c r="A11" s="10" t="s">
        <v>6</v>
      </c>
      <c r="B11" s="11" t="s">
        <v>53</v>
      </c>
      <c r="C11" s="11"/>
      <c r="D11" s="11"/>
      <c r="E11" s="12" t="s">
        <v>53</v>
      </c>
    </row>
    <row r="12" spans="1:5" ht="16.5">
      <c r="A12" s="4" t="s">
        <v>8</v>
      </c>
      <c r="B12" s="116">
        <f>65000+1800+1300</f>
        <v>68100</v>
      </c>
      <c r="C12" s="13">
        <v>0</v>
      </c>
      <c r="D12" s="13">
        <v>53500</v>
      </c>
      <c r="E12" s="14">
        <v>82000</v>
      </c>
    </row>
    <row r="13" spans="1:5" ht="16.5">
      <c r="A13" s="7" t="s">
        <v>9</v>
      </c>
      <c r="B13" s="117">
        <f>43900+2120</f>
        <v>46020</v>
      </c>
      <c r="C13" s="15">
        <v>0</v>
      </c>
      <c r="D13" s="15">
        <v>0</v>
      </c>
      <c r="E13" s="16">
        <v>40900</v>
      </c>
    </row>
    <row r="14" spans="1:5" ht="16.5">
      <c r="A14" s="7" t="s">
        <v>10</v>
      </c>
      <c r="B14" s="15">
        <v>37900</v>
      </c>
      <c r="C14" s="15">
        <v>0</v>
      </c>
      <c r="D14" s="15">
        <v>0</v>
      </c>
      <c r="E14" s="16">
        <v>14900</v>
      </c>
    </row>
    <row r="15" spans="1:5" ht="16.5">
      <c r="A15" s="7" t="s">
        <v>25</v>
      </c>
      <c r="B15" s="15">
        <v>5750</v>
      </c>
      <c r="C15" s="15">
        <v>0</v>
      </c>
      <c r="D15" s="15">
        <v>0</v>
      </c>
      <c r="E15" s="16">
        <v>5850</v>
      </c>
    </row>
    <row r="16" spans="1:5" ht="16.5">
      <c r="A16" s="7" t="s">
        <v>11</v>
      </c>
      <c r="B16" s="15"/>
      <c r="C16" s="15"/>
      <c r="D16" s="15">
        <v>-2600</v>
      </c>
      <c r="E16" s="16"/>
    </row>
    <row r="17" spans="1:5" ht="17.25" thickBot="1">
      <c r="A17" s="17" t="s">
        <v>12</v>
      </c>
      <c r="B17" s="18"/>
      <c r="C17" s="18"/>
      <c r="D17" s="18">
        <v>-87020</v>
      </c>
      <c r="E17" s="19"/>
    </row>
    <row r="18" spans="1:5" ht="18" thickBot="1" thickTop="1">
      <c r="A18" s="20" t="s">
        <v>23</v>
      </c>
      <c r="B18" s="118">
        <f>SUM(B12:B17)</f>
        <v>157770</v>
      </c>
      <c r="C18" s="21">
        <f>SUM(C12:C17)</f>
        <v>0</v>
      </c>
      <c r="D18" s="21">
        <f>SUM(D12:D17)</f>
        <v>-36120</v>
      </c>
      <c r="E18" s="22">
        <f>SUM(E12:E17)</f>
        <v>143650</v>
      </c>
    </row>
    <row r="19" spans="1:5" ht="18" thickBot="1" thickTop="1">
      <c r="A19" s="23"/>
      <c r="B19" s="24"/>
      <c r="C19" s="24"/>
      <c r="D19" s="24"/>
      <c r="E19" s="24"/>
    </row>
    <row r="20" spans="1:5" ht="16.5" customHeight="1" thickBot="1" thickTop="1">
      <c r="A20" s="25" t="s">
        <v>13</v>
      </c>
      <c r="B20" s="26">
        <v>42500</v>
      </c>
      <c r="C20" s="26">
        <v>0</v>
      </c>
      <c r="D20" s="133">
        <v>35000</v>
      </c>
      <c r="E20" s="27">
        <v>45000</v>
      </c>
    </row>
    <row r="21" spans="1:5" ht="22.5" customHeight="1" thickBot="1" thickTop="1">
      <c r="A21" s="25" t="s">
        <v>69</v>
      </c>
      <c r="B21" s="26"/>
      <c r="C21" s="51">
        <v>570000</v>
      </c>
      <c r="D21" s="134" t="s">
        <v>175</v>
      </c>
      <c r="E21" s="121"/>
    </row>
    <row r="22" spans="1:5" ht="18" thickBot="1" thickTop="1">
      <c r="A22" s="25" t="s">
        <v>14</v>
      </c>
      <c r="B22" s="26">
        <v>322600</v>
      </c>
      <c r="C22" s="26">
        <v>0</v>
      </c>
      <c r="D22" s="21">
        <f>65500</f>
        <v>65500</v>
      </c>
      <c r="E22" s="27">
        <v>50900</v>
      </c>
    </row>
    <row r="23" spans="1:5" ht="18" customHeight="1" thickBot="1" thickTop="1">
      <c r="A23" s="135"/>
      <c r="B23" s="136"/>
      <c r="C23" s="136"/>
      <c r="D23" s="136"/>
      <c r="E23" s="136"/>
    </row>
    <row r="24" spans="1:5" ht="17.25" thickTop="1">
      <c r="A24" s="158" t="s">
        <v>136</v>
      </c>
      <c r="B24" s="159"/>
      <c r="C24" s="120">
        <f>SUM(B18:E18)</f>
        <v>265300</v>
      </c>
      <c r="D24" s="29" t="s">
        <v>127</v>
      </c>
      <c r="E24" s="119">
        <f>C24-'Ost heute'!C24</f>
        <v>-136200</v>
      </c>
    </row>
    <row r="25" spans="1:5" ht="16.5">
      <c r="A25" s="160" t="s">
        <v>137</v>
      </c>
      <c r="B25" s="161"/>
      <c r="C25" s="31">
        <f>SUM(B20:E20)</f>
        <v>122500</v>
      </c>
      <c r="D25" s="7" t="s">
        <v>127</v>
      </c>
      <c r="E25" s="61">
        <f>C25-'Ost heute'!C25</f>
        <v>-15000</v>
      </c>
    </row>
    <row r="26" spans="1:5" ht="17.25" thickBot="1">
      <c r="A26" s="162" t="s">
        <v>26</v>
      </c>
      <c r="B26" s="163"/>
      <c r="C26" s="33">
        <f>SUM(B22:E22)-C21</f>
        <v>-131000</v>
      </c>
      <c r="D26" s="17" t="s">
        <v>127</v>
      </c>
      <c r="E26" s="62">
        <f>C26-'Ost heute'!C26</f>
        <v>-372200</v>
      </c>
    </row>
    <row r="27" spans="1:5" ht="7.5" customHeight="1" thickTop="1">
      <c r="A27" s="137"/>
      <c r="B27" s="137"/>
      <c r="E27" s="136"/>
    </row>
    <row r="28" spans="1:5" s="132" customFormat="1" ht="16.5" customHeight="1">
      <c r="A28" s="130" t="s">
        <v>177</v>
      </c>
      <c r="B28" s="131"/>
      <c r="C28" s="131"/>
      <c r="D28" s="131"/>
      <c r="E28" s="131"/>
    </row>
    <row r="29" ht="7.5" customHeight="1" thickBot="1"/>
    <row r="30" spans="1:5" ht="32.25" customHeight="1" thickTop="1">
      <c r="A30" s="164" t="s">
        <v>153</v>
      </c>
      <c r="B30" s="168"/>
      <c r="C30" s="168"/>
      <c r="D30" s="168"/>
      <c r="E30" s="143" t="s">
        <v>181</v>
      </c>
    </row>
    <row r="31" spans="1:5" ht="18" customHeight="1">
      <c r="A31" s="79" t="s">
        <v>112</v>
      </c>
      <c r="B31" s="98"/>
      <c r="C31" s="98"/>
      <c r="D31" s="98"/>
      <c r="E31" s="144" t="s">
        <v>181</v>
      </c>
    </row>
    <row r="32" spans="1:5" ht="18" customHeight="1">
      <c r="A32" s="79" t="s">
        <v>107</v>
      </c>
      <c r="B32" s="80"/>
      <c r="C32" s="80"/>
      <c r="D32" s="80"/>
      <c r="E32" s="144" t="s">
        <v>181</v>
      </c>
    </row>
    <row r="33" spans="1:5" ht="18" customHeight="1">
      <c r="A33" s="79" t="s">
        <v>74</v>
      </c>
      <c r="B33" s="80"/>
      <c r="C33" s="80"/>
      <c r="D33" s="80"/>
      <c r="E33" s="144" t="s">
        <v>181</v>
      </c>
    </row>
    <row r="34" spans="1:5" ht="18" customHeight="1">
      <c r="A34" s="79" t="s">
        <v>75</v>
      </c>
      <c r="B34" s="80"/>
      <c r="C34" s="80"/>
      <c r="D34" s="80"/>
      <c r="E34" s="144" t="s">
        <v>181</v>
      </c>
    </row>
    <row r="35" spans="1:5" ht="18" customHeight="1">
      <c r="A35" s="79" t="s">
        <v>108</v>
      </c>
      <c r="B35" s="89"/>
      <c r="C35" s="89"/>
      <c r="D35" s="89"/>
      <c r="E35" s="144" t="s">
        <v>181</v>
      </c>
    </row>
    <row r="36" spans="1:5" ht="18" customHeight="1">
      <c r="A36" s="79" t="s">
        <v>113</v>
      </c>
      <c r="B36" s="80"/>
      <c r="C36" s="80"/>
      <c r="D36" s="80"/>
      <c r="E36" s="144" t="s">
        <v>179</v>
      </c>
    </row>
    <row r="37" spans="1:5" ht="18" customHeight="1" thickBot="1">
      <c r="A37" s="172" t="s">
        <v>147</v>
      </c>
      <c r="B37" s="173"/>
      <c r="C37" s="173"/>
      <c r="D37" s="173"/>
      <c r="E37" s="145" t="s">
        <v>181</v>
      </c>
    </row>
    <row r="38" ht="13.5" thickTop="1"/>
  </sheetData>
  <mergeCells count="5">
    <mergeCell ref="A37:D37"/>
    <mergeCell ref="A30:D30"/>
    <mergeCell ref="A24:B24"/>
    <mergeCell ref="A25:B25"/>
    <mergeCell ref="A26:B26"/>
  </mergeCells>
  <printOptions horizontalCentered="1" verticalCentered="1"/>
  <pageMargins left="0.5511811023622047" right="0.3937007874015748" top="0.984251968503937" bottom="0.31496062992125984" header="0.5118110236220472" footer="0.5118110236220472"/>
  <pageSetup fitToHeight="1" fitToWidth="1" horizontalDpi="300" verticalDpi="300" orientation="landscape" paperSize="9" scale="74" r:id="rId1"/>
  <headerFooter alignWithMargins="0">
    <oddHeader>&amp;C&amp;16Schulentwicklungsplanung Primarbereich
&amp;18Versorgungsraum Ost: auslaufende Beschulung Jakobischule 
und Martinschule - künftige Beschulung Lambertischule (Ost 6)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4:E39"/>
  <sheetViews>
    <sheetView tabSelected="1" zoomScale="80" zoomScaleNormal="80" workbookViewId="0" topLeftCell="A7">
      <selection activeCell="G29" sqref="G29"/>
    </sheetView>
  </sheetViews>
  <sheetFormatPr defaultColWidth="11.421875" defaultRowHeight="12.75"/>
  <cols>
    <col min="1" max="1" width="23.140625" style="0" customWidth="1"/>
    <col min="2" max="2" width="23.00390625" style="0" customWidth="1"/>
    <col min="3" max="3" width="22.7109375" style="0" customWidth="1"/>
    <col min="4" max="4" width="23.140625" style="0" customWidth="1"/>
    <col min="5" max="5" width="21.7109375" style="0" customWidth="1"/>
  </cols>
  <sheetData>
    <row r="3" ht="13.5" thickBot="1"/>
    <row r="4" spans="1:5" ht="17.25" thickBot="1" thickTop="1">
      <c r="A4" s="1"/>
      <c r="B4" s="2" t="s">
        <v>0</v>
      </c>
      <c r="C4" s="2" t="s">
        <v>1</v>
      </c>
      <c r="D4" s="2" t="s">
        <v>2</v>
      </c>
      <c r="E4" s="3" t="s">
        <v>32</v>
      </c>
    </row>
    <row r="5" spans="1:5" ht="18.75" thickTop="1">
      <c r="A5" s="4" t="s">
        <v>3</v>
      </c>
      <c r="B5" s="122" t="s">
        <v>82</v>
      </c>
      <c r="C5" s="5" t="s">
        <v>22</v>
      </c>
      <c r="D5" s="5" t="s">
        <v>31</v>
      </c>
      <c r="E5" s="6" t="s">
        <v>20</v>
      </c>
    </row>
    <row r="6" spans="1:5" ht="16.5">
      <c r="A6" s="4" t="s">
        <v>47</v>
      </c>
      <c r="B6" s="5" t="s">
        <v>66</v>
      </c>
      <c r="C6" s="5" t="s">
        <v>41</v>
      </c>
      <c r="D6" s="5" t="s">
        <v>80</v>
      </c>
      <c r="E6" s="6" t="s">
        <v>51</v>
      </c>
    </row>
    <row r="7" spans="1:5" ht="16.5">
      <c r="A7" s="7" t="s">
        <v>4</v>
      </c>
      <c r="B7" s="123" t="s">
        <v>66</v>
      </c>
      <c r="C7" s="63" t="s">
        <v>105</v>
      </c>
      <c r="D7" s="63" t="s">
        <v>164</v>
      </c>
      <c r="E7" s="64" t="s">
        <v>21</v>
      </c>
    </row>
    <row r="8" spans="1:5" ht="18">
      <c r="A8" s="7" t="s">
        <v>40</v>
      </c>
      <c r="B8" s="124" t="s">
        <v>20</v>
      </c>
      <c r="C8" s="8" t="s">
        <v>22</v>
      </c>
      <c r="D8" s="8" t="s">
        <v>82</v>
      </c>
      <c r="E8" s="9" t="s">
        <v>20</v>
      </c>
    </row>
    <row r="9" spans="1:5" ht="16.5">
      <c r="A9" s="7" t="s">
        <v>5</v>
      </c>
      <c r="B9" s="123" t="s">
        <v>161</v>
      </c>
      <c r="C9" s="8" t="s">
        <v>24</v>
      </c>
      <c r="D9" s="8" t="s">
        <v>165</v>
      </c>
      <c r="E9" s="9" t="s">
        <v>118</v>
      </c>
    </row>
    <row r="10" spans="1:5" ht="50.25" customHeight="1">
      <c r="A10" s="42" t="s">
        <v>7</v>
      </c>
      <c r="B10" s="125" t="s">
        <v>162</v>
      </c>
      <c r="C10" s="8"/>
      <c r="D10" s="128" t="s">
        <v>166</v>
      </c>
      <c r="E10" s="9"/>
    </row>
    <row r="11" spans="1:5" ht="17.25" thickBot="1">
      <c r="A11" s="10" t="s">
        <v>6</v>
      </c>
      <c r="B11" s="11"/>
      <c r="C11" s="129" t="s">
        <v>18</v>
      </c>
      <c r="D11" s="129" t="s">
        <v>163</v>
      </c>
      <c r="E11" s="12" t="s">
        <v>119</v>
      </c>
    </row>
    <row r="12" spans="1:5" ht="16.5">
      <c r="A12" s="4" t="s">
        <v>8</v>
      </c>
      <c r="B12" s="13">
        <v>10000</v>
      </c>
      <c r="C12" s="13">
        <v>26300</v>
      </c>
      <c r="D12" s="13">
        <v>53500</v>
      </c>
      <c r="E12" s="14">
        <v>82000</v>
      </c>
    </row>
    <row r="13" spans="1:5" ht="16.5">
      <c r="A13" s="7" t="s">
        <v>9</v>
      </c>
      <c r="B13" s="15">
        <v>5000</v>
      </c>
      <c r="C13" s="15">
        <v>11800</v>
      </c>
      <c r="D13" s="15">
        <v>53500</v>
      </c>
      <c r="E13" s="16">
        <v>40900</v>
      </c>
    </row>
    <row r="14" spans="1:5" ht="16.5">
      <c r="A14" s="7" t="s">
        <v>10</v>
      </c>
      <c r="B14" s="15">
        <v>0</v>
      </c>
      <c r="C14" s="15">
        <v>30700</v>
      </c>
      <c r="D14" s="15">
        <f>35*4/6*261</f>
        <v>6090</v>
      </c>
      <c r="E14" s="16">
        <v>14900</v>
      </c>
    </row>
    <row r="15" spans="1:5" ht="16.5">
      <c r="A15" s="7" t="s">
        <v>25</v>
      </c>
      <c r="B15" s="15">
        <v>0</v>
      </c>
      <c r="C15" s="15">
        <v>4200</v>
      </c>
      <c r="D15" s="15">
        <v>5300</v>
      </c>
      <c r="E15" s="16">
        <v>5850</v>
      </c>
    </row>
    <row r="16" spans="1:5" ht="16.5">
      <c r="A16" s="7" t="s">
        <v>11</v>
      </c>
      <c r="B16" s="15">
        <v>0</v>
      </c>
      <c r="C16" s="15"/>
      <c r="D16" s="15">
        <v>-2600</v>
      </c>
      <c r="E16" s="16"/>
    </row>
    <row r="17" spans="1:5" ht="17.25" thickBot="1">
      <c r="A17" s="17" t="s">
        <v>12</v>
      </c>
      <c r="B17" s="18">
        <v>0</v>
      </c>
      <c r="C17" s="18"/>
      <c r="D17" s="18">
        <v>0</v>
      </c>
      <c r="E17" s="19"/>
    </row>
    <row r="18" spans="1:5" ht="18" thickBot="1" thickTop="1">
      <c r="A18" s="20" t="s">
        <v>23</v>
      </c>
      <c r="B18" s="21">
        <f>SUM(B12:B17)</f>
        <v>15000</v>
      </c>
      <c r="C18" s="21">
        <f>SUM(C12:C17)</f>
        <v>73000</v>
      </c>
      <c r="D18" s="21">
        <f>SUM(D12:D17)</f>
        <v>115790</v>
      </c>
      <c r="E18" s="22">
        <f>SUM(E12:E17)</f>
        <v>143650</v>
      </c>
    </row>
    <row r="19" spans="1:5" ht="18" thickBot="1" thickTop="1">
      <c r="A19" s="23"/>
      <c r="B19" s="24"/>
      <c r="C19" s="24"/>
      <c r="D19" s="24"/>
      <c r="E19" s="24"/>
    </row>
    <row r="20" spans="1:5" ht="18" thickBot="1" thickTop="1">
      <c r="A20" s="25" t="s">
        <v>13</v>
      </c>
      <c r="B20" s="26">
        <v>0</v>
      </c>
      <c r="C20" s="26">
        <v>15000</v>
      </c>
      <c r="D20" s="26">
        <v>35000</v>
      </c>
      <c r="E20" s="27">
        <v>45000</v>
      </c>
    </row>
    <row r="21" spans="1:5" ht="18" thickBot="1" thickTop="1">
      <c r="A21" s="25" t="s">
        <v>69</v>
      </c>
      <c r="B21" s="26">
        <f>5300*270-(14000*5)</f>
        <v>1361000</v>
      </c>
      <c r="C21" s="26"/>
      <c r="D21" s="26"/>
      <c r="E21" s="27"/>
    </row>
    <row r="22" spans="1:5" ht="18" thickBot="1" thickTop="1">
      <c r="A22" s="25" t="s">
        <v>14</v>
      </c>
      <c r="B22" s="26">
        <v>0</v>
      </c>
      <c r="C22" s="26">
        <v>22200</v>
      </c>
      <c r="D22" s="26">
        <v>65500</v>
      </c>
      <c r="E22" s="27">
        <v>50900</v>
      </c>
    </row>
    <row r="23" spans="1:5" ht="18" thickBot="1" thickTop="1">
      <c r="A23" s="23"/>
      <c r="B23" s="23"/>
      <c r="C23" s="23"/>
      <c r="D23" s="23"/>
      <c r="E23" s="23"/>
    </row>
    <row r="24" spans="1:5" ht="17.25" thickTop="1">
      <c r="A24" s="158" t="s">
        <v>136</v>
      </c>
      <c r="B24" s="159"/>
      <c r="C24" s="28">
        <f>SUM(B18:E18)</f>
        <v>347440</v>
      </c>
      <c r="D24" s="29" t="s">
        <v>127</v>
      </c>
      <c r="E24" s="60">
        <f>C24-'Ost heute'!C24</f>
        <v>-54060</v>
      </c>
    </row>
    <row r="25" spans="1:5" ht="16.5">
      <c r="A25" s="160" t="s">
        <v>137</v>
      </c>
      <c r="B25" s="161"/>
      <c r="C25" s="31">
        <f>SUM(B20:E20)</f>
        <v>95000</v>
      </c>
      <c r="D25" s="7" t="s">
        <v>127</v>
      </c>
      <c r="E25" s="61">
        <f>C25-'Ost heute'!C25</f>
        <v>-42500</v>
      </c>
    </row>
    <row r="26" spans="1:5" ht="17.25" thickBot="1">
      <c r="A26" s="162" t="s">
        <v>26</v>
      </c>
      <c r="B26" s="163"/>
      <c r="C26" s="33">
        <f>SUM(B22:E22)-B21</f>
        <v>-1222400</v>
      </c>
      <c r="D26" s="17" t="s">
        <v>127</v>
      </c>
      <c r="E26" s="62">
        <f>C26-'Ost heute'!C26</f>
        <v>-1463600</v>
      </c>
    </row>
    <row r="27" ht="13.5" thickTop="1">
      <c r="E27" s="126"/>
    </row>
    <row r="28" ht="13.5" thickBot="1"/>
    <row r="29" spans="1:5" ht="35.25" customHeight="1" thickTop="1">
      <c r="A29" s="164" t="s">
        <v>156</v>
      </c>
      <c r="B29" s="171"/>
      <c r="C29" s="171"/>
      <c r="D29" s="171"/>
      <c r="E29" s="143" t="s">
        <v>179</v>
      </c>
    </row>
    <row r="30" spans="1:5" ht="17.25" customHeight="1">
      <c r="A30" s="174" t="s">
        <v>172</v>
      </c>
      <c r="B30" s="175"/>
      <c r="C30" s="175"/>
      <c r="D30" s="175"/>
      <c r="E30" s="144" t="s">
        <v>180</v>
      </c>
    </row>
    <row r="31" spans="1:5" ht="16.5" customHeight="1">
      <c r="A31" s="79" t="s">
        <v>106</v>
      </c>
      <c r="B31" s="80"/>
      <c r="C31" s="80"/>
      <c r="D31" s="80"/>
      <c r="E31" s="144" t="s">
        <v>181</v>
      </c>
    </row>
    <row r="32" spans="1:5" ht="17.25" customHeight="1">
      <c r="A32" s="79" t="s">
        <v>129</v>
      </c>
      <c r="B32" s="80"/>
      <c r="C32" s="80"/>
      <c r="D32" s="80"/>
      <c r="E32" s="144" t="s">
        <v>181</v>
      </c>
    </row>
    <row r="33" spans="1:5" ht="17.25" customHeight="1">
      <c r="A33" s="79" t="s">
        <v>167</v>
      </c>
      <c r="B33" s="80"/>
      <c r="C33" s="80"/>
      <c r="D33" s="80"/>
      <c r="E33" s="144" t="s">
        <v>180</v>
      </c>
    </row>
    <row r="34" spans="1:5" ht="17.25" customHeight="1">
      <c r="A34" s="79" t="s">
        <v>168</v>
      </c>
      <c r="B34" s="80"/>
      <c r="C34" s="80"/>
      <c r="D34" s="80"/>
      <c r="E34" s="144" t="s">
        <v>181</v>
      </c>
    </row>
    <row r="35" spans="1:5" ht="17.25" customHeight="1">
      <c r="A35" s="79" t="s">
        <v>171</v>
      </c>
      <c r="B35" s="80"/>
      <c r="C35" s="80"/>
      <c r="D35" s="80"/>
      <c r="E35" s="144" t="s">
        <v>179</v>
      </c>
    </row>
    <row r="36" spans="1:5" ht="17.25" customHeight="1">
      <c r="A36" s="79" t="s">
        <v>75</v>
      </c>
      <c r="B36" s="80"/>
      <c r="C36" s="80"/>
      <c r="D36" s="80"/>
      <c r="E36" s="144" t="s">
        <v>181</v>
      </c>
    </row>
    <row r="37" spans="1:5" ht="17.25" customHeight="1">
      <c r="A37" s="79" t="s">
        <v>169</v>
      </c>
      <c r="B37" s="89"/>
      <c r="C37" s="89"/>
      <c r="D37" s="89"/>
      <c r="E37" s="144" t="s">
        <v>180</v>
      </c>
    </row>
    <row r="38" spans="1:5" ht="17.25" customHeight="1" thickBot="1">
      <c r="A38" s="81" t="s">
        <v>170</v>
      </c>
      <c r="B38" s="82"/>
      <c r="C38" s="82"/>
      <c r="D38" s="82"/>
      <c r="E38" s="145" t="s">
        <v>180</v>
      </c>
    </row>
    <row r="39" spans="1:5" ht="18.75" thickTop="1">
      <c r="A39" s="127"/>
      <c r="B39" s="127"/>
      <c r="C39" s="127"/>
      <c r="D39" s="127"/>
      <c r="E39" s="127"/>
    </row>
  </sheetData>
  <mergeCells count="5">
    <mergeCell ref="A30:D30"/>
    <mergeCell ref="A24:B24"/>
    <mergeCell ref="A25:B25"/>
    <mergeCell ref="A26:B26"/>
    <mergeCell ref="A29:D29"/>
  </mergeCells>
  <printOptions horizontalCentered="1" verticalCentered="1"/>
  <pageMargins left="0.5511811023622047" right="0.3937007874015748" top="0.984251968503937" bottom="0.31496062992125984" header="0.5118110236220472" footer="0.5118110236220472"/>
  <pageSetup fitToHeight="1" fitToWidth="1" horizontalDpi="300" verticalDpi="300" orientation="landscape" paperSize="9" scale="73" r:id="rId1"/>
  <headerFooter alignWithMargins="0">
    <oddHeader>&amp;C&amp;16Schulentwicklungsplanung Primarbereich
&amp;18Versorgungsraum Ost: auslaufende Beschulung
Lambertischule - künftige Beschulung Jakobischule und Martinschule (Ost 7)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D27"/>
  <sheetViews>
    <sheetView zoomScale="81" zoomScaleNormal="81" workbookViewId="0" topLeftCell="A1">
      <selection activeCell="B1" sqref="B1"/>
    </sheetView>
  </sheetViews>
  <sheetFormatPr defaultColWidth="11.421875" defaultRowHeight="12.75"/>
  <cols>
    <col min="1" max="1" width="26.00390625" style="0" customWidth="1"/>
    <col min="2" max="2" width="29.8515625" style="0" customWidth="1"/>
    <col min="3" max="3" width="28.7109375" style="0" customWidth="1"/>
    <col min="4" max="4" width="32.421875" style="0" customWidth="1"/>
  </cols>
  <sheetData>
    <row r="1" ht="13.5" thickBot="1"/>
    <row r="2" spans="1:4" ht="17.25" thickBot="1" thickTop="1">
      <c r="A2" s="1"/>
      <c r="B2" s="2" t="s">
        <v>34</v>
      </c>
      <c r="C2" s="2" t="s">
        <v>35</v>
      </c>
      <c r="D2" s="3" t="s">
        <v>36</v>
      </c>
    </row>
    <row r="3" spans="1:4" ht="18.75" thickTop="1">
      <c r="A3" s="4" t="s">
        <v>3</v>
      </c>
      <c r="B3" s="104" t="s">
        <v>37</v>
      </c>
      <c r="C3" s="5" t="s">
        <v>42</v>
      </c>
      <c r="D3" s="6" t="s">
        <v>45</v>
      </c>
    </row>
    <row r="4" spans="1:4" ht="16.5">
      <c r="A4" s="4" t="s">
        <v>47</v>
      </c>
      <c r="B4" s="5" t="s">
        <v>38</v>
      </c>
      <c r="C4" s="5" t="s">
        <v>43</v>
      </c>
      <c r="D4" s="6" t="s">
        <v>46</v>
      </c>
    </row>
    <row r="5" spans="1:4" ht="16.5">
      <c r="A5" s="7" t="s">
        <v>4</v>
      </c>
      <c r="B5" s="63" t="s">
        <v>39</v>
      </c>
      <c r="C5" s="58" t="s">
        <v>44</v>
      </c>
      <c r="D5" s="71" t="s">
        <v>48</v>
      </c>
    </row>
    <row r="6" spans="1:4" ht="18">
      <c r="A6" s="7" t="s">
        <v>40</v>
      </c>
      <c r="B6" s="106" t="s">
        <v>41</v>
      </c>
      <c r="C6" s="8" t="s">
        <v>42</v>
      </c>
      <c r="D6" s="9" t="s">
        <v>20</v>
      </c>
    </row>
    <row r="7" spans="1:4" ht="18">
      <c r="A7" s="7" t="s">
        <v>5</v>
      </c>
      <c r="B7" s="106" t="s">
        <v>124</v>
      </c>
      <c r="C7" s="8" t="s">
        <v>24</v>
      </c>
      <c r="D7" s="71" t="s">
        <v>49</v>
      </c>
    </row>
    <row r="8" spans="1:4" ht="33" customHeight="1">
      <c r="A8" s="7" t="s">
        <v>7</v>
      </c>
      <c r="B8" s="103" t="s">
        <v>160</v>
      </c>
      <c r="C8" s="8"/>
      <c r="D8" s="71" t="s">
        <v>143</v>
      </c>
    </row>
    <row r="9" spans="1:4" ht="17.25" thickBot="1">
      <c r="A9" s="10" t="s">
        <v>6</v>
      </c>
      <c r="B9" s="11" t="s">
        <v>19</v>
      </c>
      <c r="C9" s="11" t="s">
        <v>18</v>
      </c>
      <c r="D9" s="12" t="s">
        <v>142</v>
      </c>
    </row>
    <row r="10" spans="1:4" ht="16.5">
      <c r="A10" s="4" t="s">
        <v>8</v>
      </c>
      <c r="B10" s="13">
        <v>65000</v>
      </c>
      <c r="C10" s="13">
        <v>22700</v>
      </c>
      <c r="D10" s="14">
        <v>52600</v>
      </c>
    </row>
    <row r="11" spans="1:4" ht="16.5">
      <c r="A11" s="7" t="s">
        <v>9</v>
      </c>
      <c r="B11" s="15">
        <v>50200</v>
      </c>
      <c r="C11" s="15">
        <v>47000</v>
      </c>
      <c r="D11" s="16">
        <v>44800</v>
      </c>
    </row>
    <row r="12" spans="1:4" ht="16.5">
      <c r="A12" s="7" t="s">
        <v>10</v>
      </c>
      <c r="B12" s="15">
        <v>13600</v>
      </c>
      <c r="C12" s="15">
        <v>39000</v>
      </c>
      <c r="D12" s="16">
        <v>5700</v>
      </c>
    </row>
    <row r="13" spans="1:4" ht="16.5">
      <c r="A13" s="7" t="s">
        <v>25</v>
      </c>
      <c r="B13" s="15">
        <v>6000</v>
      </c>
      <c r="C13" s="15">
        <v>5300</v>
      </c>
      <c r="D13" s="16">
        <v>5800</v>
      </c>
    </row>
    <row r="14" spans="1:4" ht="17.25" thickBot="1">
      <c r="A14" s="20" t="s">
        <v>23</v>
      </c>
      <c r="B14" s="21">
        <f>SUM(B10:B13)</f>
        <v>134800</v>
      </c>
      <c r="C14" s="21">
        <f>SUM(C10:C13)</f>
        <v>114000</v>
      </c>
      <c r="D14" s="22">
        <f>SUM(D10:D13)</f>
        <v>108900</v>
      </c>
    </row>
    <row r="15" spans="1:4" ht="18" thickBot="1" thickTop="1">
      <c r="A15" s="23"/>
      <c r="B15" s="24"/>
      <c r="C15" s="24"/>
      <c r="D15" s="35"/>
    </row>
    <row r="16" spans="1:4" ht="18" thickBot="1" thickTop="1">
      <c r="A16" s="25" t="s">
        <v>13</v>
      </c>
      <c r="B16" s="26">
        <v>52500</v>
      </c>
      <c r="C16" s="26">
        <v>12250</v>
      </c>
      <c r="D16" s="27">
        <v>51000</v>
      </c>
    </row>
    <row r="17" spans="1:4" ht="18" thickBot="1" thickTop="1">
      <c r="A17" s="23"/>
      <c r="B17" s="24"/>
      <c r="C17" s="24"/>
      <c r="D17" s="35"/>
    </row>
    <row r="18" spans="1:4" ht="18" thickBot="1" thickTop="1">
      <c r="A18" s="25" t="s">
        <v>14</v>
      </c>
      <c r="B18" s="26">
        <v>71000</v>
      </c>
      <c r="C18" s="26">
        <v>48600</v>
      </c>
      <c r="D18" s="27">
        <v>85000</v>
      </c>
    </row>
    <row r="19" spans="1:4" ht="18" thickBot="1" thickTop="1">
      <c r="A19" s="23"/>
      <c r="B19" s="23"/>
      <c r="C19" s="23"/>
      <c r="D19" s="36"/>
    </row>
    <row r="20" spans="1:4" ht="17.25" thickTop="1">
      <c r="A20" s="158" t="s">
        <v>136</v>
      </c>
      <c r="B20" s="159"/>
      <c r="C20" s="28">
        <f>SUM(B14:D14)</f>
        <v>357700</v>
      </c>
      <c r="D20" s="37"/>
    </row>
    <row r="21" spans="1:4" ht="16.5">
      <c r="A21" s="160" t="s">
        <v>137</v>
      </c>
      <c r="B21" s="161"/>
      <c r="C21" s="31">
        <f>SUM(B16:D16)</f>
        <v>115750</v>
      </c>
      <c r="D21" s="38"/>
    </row>
    <row r="22" spans="1:4" ht="17.25" thickBot="1">
      <c r="A22" s="162" t="s">
        <v>26</v>
      </c>
      <c r="B22" s="163"/>
      <c r="C22" s="33">
        <f>SUM(B18:D18)</f>
        <v>204600</v>
      </c>
      <c r="D22" s="39"/>
    </row>
    <row r="23" ht="13.5" thickTop="1"/>
    <row r="24" ht="13.5" thickBot="1"/>
    <row r="25" spans="1:4" ht="34.5" customHeight="1" thickTop="1">
      <c r="A25" s="164" t="s">
        <v>154</v>
      </c>
      <c r="B25" s="171"/>
      <c r="C25" s="171"/>
      <c r="D25" s="143" t="s">
        <v>180</v>
      </c>
    </row>
    <row r="26" spans="1:4" ht="16.5" customHeight="1">
      <c r="A26" s="79" t="s">
        <v>77</v>
      </c>
      <c r="B26" s="80"/>
      <c r="C26" s="80"/>
      <c r="D26" s="144" t="s">
        <v>180</v>
      </c>
    </row>
    <row r="27" spans="1:4" ht="18" customHeight="1" thickBot="1">
      <c r="A27" s="81" t="s">
        <v>158</v>
      </c>
      <c r="B27" s="99"/>
      <c r="C27" s="99"/>
      <c r="D27" s="145" t="s">
        <v>179</v>
      </c>
    </row>
    <row r="28" ht="13.5" thickTop="1"/>
  </sheetData>
  <mergeCells count="4">
    <mergeCell ref="A20:B20"/>
    <mergeCell ref="A21:B21"/>
    <mergeCell ref="A22:B22"/>
    <mergeCell ref="A25:C25"/>
  </mergeCells>
  <printOptions horizontalCentered="1" verticalCentered="1"/>
  <pageMargins left="0.5511811023622047" right="0.3937007874015748" top="0.984251968503937" bottom="0.31496062992125984" header="0.5118110236220472" footer="0.5118110236220472"/>
  <pageSetup horizontalDpi="300" verticalDpi="300" orientation="landscape" paperSize="9" scale="98" r:id="rId2"/>
  <headerFooter alignWithMargins="0">
    <oddHeader>&amp;C&amp;16Schulentwicklungsplanung Primarbereich
&amp;18Versorgungsraum West: Zustand heute (West 1)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E31"/>
  <sheetViews>
    <sheetView zoomScale="81" zoomScaleNormal="81" workbookViewId="0" topLeftCell="A4">
      <selection activeCell="E27" sqref="E27:E31"/>
    </sheetView>
  </sheetViews>
  <sheetFormatPr defaultColWidth="11.421875" defaultRowHeight="12.75"/>
  <cols>
    <col min="1" max="1" width="26.00390625" style="0" customWidth="1"/>
    <col min="2" max="2" width="31.28125" style="0" customWidth="1"/>
    <col min="3" max="3" width="32.140625" style="0" customWidth="1"/>
    <col min="4" max="4" width="22.7109375" style="0" customWidth="1"/>
    <col min="5" max="5" width="20.140625" style="0" customWidth="1"/>
  </cols>
  <sheetData>
    <row r="3" ht="13.5" thickBot="1"/>
    <row r="4" spans="1:5" ht="17.25" thickBot="1" thickTop="1">
      <c r="A4" s="1"/>
      <c r="B4" s="2" t="s">
        <v>34</v>
      </c>
      <c r="C4" s="45" t="s">
        <v>35</v>
      </c>
      <c r="D4" s="186" t="s">
        <v>36</v>
      </c>
      <c r="E4" s="187"/>
    </row>
    <row r="5" spans="1:5" ht="18.75" thickTop="1">
      <c r="A5" s="4" t="s">
        <v>3</v>
      </c>
      <c r="B5" s="108" t="s">
        <v>20</v>
      </c>
      <c r="C5" s="46" t="s">
        <v>54</v>
      </c>
      <c r="D5" s="188" t="s">
        <v>45</v>
      </c>
      <c r="E5" s="151"/>
    </row>
    <row r="6" spans="1:5" ht="16.5">
      <c r="A6" s="4" t="s">
        <v>47</v>
      </c>
      <c r="B6" s="5" t="s">
        <v>51</v>
      </c>
      <c r="C6" s="46" t="s">
        <v>55</v>
      </c>
      <c r="D6" s="152" t="s">
        <v>59</v>
      </c>
      <c r="E6" s="153"/>
    </row>
    <row r="7" spans="1:5" ht="18">
      <c r="A7" s="7" t="s">
        <v>4</v>
      </c>
      <c r="B7" s="63" t="s">
        <v>52</v>
      </c>
      <c r="C7" s="113" t="s">
        <v>56</v>
      </c>
      <c r="D7" s="154" t="s">
        <v>60</v>
      </c>
      <c r="E7" s="155"/>
    </row>
    <row r="8" spans="1:5" ht="18">
      <c r="A8" s="7" t="s">
        <v>50</v>
      </c>
      <c r="B8" s="106" t="s">
        <v>41</v>
      </c>
      <c r="C8" s="47" t="s">
        <v>42</v>
      </c>
      <c r="D8" s="152" t="s">
        <v>20</v>
      </c>
      <c r="E8" s="153"/>
    </row>
    <row r="9" spans="1:5" ht="18">
      <c r="A9" s="7" t="s">
        <v>5</v>
      </c>
      <c r="B9" s="106" t="s">
        <v>125</v>
      </c>
      <c r="C9" s="47" t="s">
        <v>57</v>
      </c>
      <c r="D9" s="152" t="s">
        <v>61</v>
      </c>
      <c r="E9" s="153"/>
    </row>
    <row r="10" spans="1:5" ht="18">
      <c r="A10" s="7" t="s">
        <v>7</v>
      </c>
      <c r="B10" s="106" t="s">
        <v>126</v>
      </c>
      <c r="C10" s="47" t="s">
        <v>58</v>
      </c>
      <c r="D10" s="152" t="s">
        <v>144</v>
      </c>
      <c r="E10" s="153"/>
    </row>
    <row r="11" spans="1:5" ht="17.25" thickBot="1">
      <c r="A11" s="10" t="s">
        <v>6</v>
      </c>
      <c r="B11" s="11" t="s">
        <v>53</v>
      </c>
      <c r="C11" s="11" t="s">
        <v>18</v>
      </c>
      <c r="D11" s="156" t="s">
        <v>53</v>
      </c>
      <c r="E11" s="157"/>
    </row>
    <row r="12" spans="1:5" ht="16.5">
      <c r="A12" s="4" t="s">
        <v>8</v>
      </c>
      <c r="B12" s="13">
        <v>65000</v>
      </c>
      <c r="C12" s="48">
        <v>22700</v>
      </c>
      <c r="D12" s="146">
        <v>52600</v>
      </c>
      <c r="E12" s="147"/>
    </row>
    <row r="13" spans="1:5" ht="16.5">
      <c r="A13" s="7" t="s">
        <v>9</v>
      </c>
      <c r="B13" s="15">
        <v>50200</v>
      </c>
      <c r="C13" s="15">
        <v>47000</v>
      </c>
      <c r="D13" s="148">
        <v>44800</v>
      </c>
      <c r="E13" s="149"/>
    </row>
    <row r="14" spans="1:5" ht="16.5">
      <c r="A14" s="7" t="s">
        <v>10</v>
      </c>
      <c r="B14" s="15">
        <v>13600</v>
      </c>
      <c r="C14" s="49">
        <v>39000</v>
      </c>
      <c r="D14" s="148">
        <v>5700</v>
      </c>
      <c r="E14" s="149"/>
    </row>
    <row r="15" spans="1:5" ht="16.5">
      <c r="A15" s="7" t="s">
        <v>25</v>
      </c>
      <c r="B15" s="15">
        <v>6000</v>
      </c>
      <c r="C15" s="49">
        <v>5300</v>
      </c>
      <c r="D15" s="148">
        <v>5800</v>
      </c>
      <c r="E15" s="149"/>
    </row>
    <row r="16" spans="1:5" ht="17.25" thickBot="1">
      <c r="A16" s="20" t="s">
        <v>23</v>
      </c>
      <c r="B16" s="21">
        <f>SUM(B12:B15)</f>
        <v>134800</v>
      </c>
      <c r="C16" s="50">
        <f>SUM(C12:C15)</f>
        <v>114000</v>
      </c>
      <c r="D16" s="150">
        <f>SUM(D12:D15)</f>
        <v>108900</v>
      </c>
      <c r="E16" s="189"/>
    </row>
    <row r="17" spans="1:5" ht="18" thickBot="1" thickTop="1">
      <c r="A17" s="23"/>
      <c r="B17" s="24"/>
      <c r="C17" s="24"/>
      <c r="D17" s="180"/>
      <c r="E17" s="181"/>
    </row>
    <row r="18" spans="1:5" ht="18" thickBot="1" thickTop="1">
      <c r="A18" s="25" t="s">
        <v>13</v>
      </c>
      <c r="B18" s="26">
        <v>52500</v>
      </c>
      <c r="C18" s="51">
        <v>12250</v>
      </c>
      <c r="D18" s="182">
        <v>51000</v>
      </c>
      <c r="E18" s="183"/>
    </row>
    <row r="19" spans="1:5" ht="18" thickBot="1" thickTop="1">
      <c r="A19" s="23"/>
      <c r="B19" s="24"/>
      <c r="C19" s="24"/>
      <c r="D19" s="184"/>
      <c r="E19" s="181"/>
    </row>
    <row r="20" spans="1:5" ht="18" thickBot="1" thickTop="1">
      <c r="A20" s="25" t="s">
        <v>14</v>
      </c>
      <c r="B20" s="26">
        <v>71000</v>
      </c>
      <c r="C20" s="51">
        <v>48600</v>
      </c>
      <c r="D20" s="182">
        <v>85000</v>
      </c>
      <c r="E20" s="185"/>
    </row>
    <row r="21" spans="1:5" ht="18" thickBot="1" thickTop="1">
      <c r="A21" s="23"/>
      <c r="B21" s="23"/>
      <c r="C21" s="23"/>
      <c r="D21" s="176"/>
      <c r="E21" s="177"/>
    </row>
    <row r="22" spans="1:5" ht="18.75" thickTop="1">
      <c r="A22" s="158" t="s">
        <v>136</v>
      </c>
      <c r="B22" s="159"/>
      <c r="C22" s="52">
        <f>SUM(B16:D16)</f>
        <v>357700</v>
      </c>
      <c r="D22" s="29" t="s">
        <v>127</v>
      </c>
      <c r="E22" s="72">
        <f>C22-' West heute'!C20</f>
        <v>0</v>
      </c>
    </row>
    <row r="23" spans="1:5" ht="18">
      <c r="A23" s="160" t="s">
        <v>137</v>
      </c>
      <c r="B23" s="161"/>
      <c r="C23" s="53">
        <f>SUM(B18:D18)</f>
        <v>115750</v>
      </c>
      <c r="D23" s="7" t="s">
        <v>127</v>
      </c>
      <c r="E23" s="73">
        <f>C23-' West heute'!C21</f>
        <v>0</v>
      </c>
    </row>
    <row r="24" spans="1:5" ht="18.75" thickBot="1">
      <c r="A24" s="162" t="s">
        <v>26</v>
      </c>
      <c r="B24" s="163"/>
      <c r="C24" s="54">
        <f>SUM(B20:D20)</f>
        <v>204600</v>
      </c>
      <c r="D24" s="17" t="s">
        <v>127</v>
      </c>
      <c r="E24" s="74">
        <f>C24-' West heute'!C22</f>
        <v>0</v>
      </c>
    </row>
    <row r="25" ht="13.5" thickTop="1"/>
    <row r="26" ht="13.5" thickBot="1"/>
    <row r="27" spans="1:5" ht="17.25" customHeight="1" thickTop="1">
      <c r="A27" s="178" t="s">
        <v>76</v>
      </c>
      <c r="B27" s="179"/>
      <c r="C27" s="179"/>
      <c r="D27" s="179"/>
      <c r="E27" s="143" t="s">
        <v>179</v>
      </c>
    </row>
    <row r="28" spans="1:5" ht="17.25" customHeight="1">
      <c r="A28" s="169" t="s">
        <v>77</v>
      </c>
      <c r="B28" s="170"/>
      <c r="C28" s="170"/>
      <c r="D28" s="170"/>
      <c r="E28" s="144" t="s">
        <v>179</v>
      </c>
    </row>
    <row r="29" spans="1:5" ht="17.25" customHeight="1">
      <c r="A29" s="169" t="s">
        <v>158</v>
      </c>
      <c r="B29" s="170"/>
      <c r="C29" s="170"/>
      <c r="D29" s="170"/>
      <c r="E29" s="144" t="s">
        <v>179</v>
      </c>
    </row>
    <row r="30" spans="1:5" ht="17.25" customHeight="1">
      <c r="A30" s="169" t="s">
        <v>29</v>
      </c>
      <c r="B30" s="170"/>
      <c r="C30" s="170"/>
      <c r="D30" s="170"/>
      <c r="E30" s="144" t="s">
        <v>180</v>
      </c>
    </row>
    <row r="31" spans="1:5" ht="17.25" customHeight="1" thickBot="1">
      <c r="A31" s="172" t="s">
        <v>30</v>
      </c>
      <c r="B31" s="173"/>
      <c r="C31" s="173"/>
      <c r="D31" s="173"/>
      <c r="E31" s="145" t="s">
        <v>180</v>
      </c>
    </row>
    <row r="32" ht="13.5" thickTop="1"/>
  </sheetData>
  <mergeCells count="26">
    <mergeCell ref="A31:D31"/>
    <mergeCell ref="A30:D30"/>
    <mergeCell ref="D12:E12"/>
    <mergeCell ref="A22:B22"/>
    <mergeCell ref="A23:B23"/>
    <mergeCell ref="A24:B24"/>
    <mergeCell ref="D13:E13"/>
    <mergeCell ref="D14:E14"/>
    <mergeCell ref="D15:E15"/>
    <mergeCell ref="D16:E16"/>
    <mergeCell ref="D8:E8"/>
    <mergeCell ref="D10:E10"/>
    <mergeCell ref="D9:E9"/>
    <mergeCell ref="D11:E11"/>
    <mergeCell ref="D4:E4"/>
    <mergeCell ref="D5:E5"/>
    <mergeCell ref="D6:E6"/>
    <mergeCell ref="D7:E7"/>
    <mergeCell ref="D17:E17"/>
    <mergeCell ref="D18:E18"/>
    <mergeCell ref="D19:E19"/>
    <mergeCell ref="D20:E20"/>
    <mergeCell ref="D21:E21"/>
    <mergeCell ref="A29:D29"/>
    <mergeCell ref="A28:D28"/>
    <mergeCell ref="A27:D27"/>
  </mergeCells>
  <printOptions horizontalCentered="1" verticalCentered="1"/>
  <pageMargins left="0.5511811023622047" right="0.3937007874015748" top="0.984251968503937" bottom="0.31496062992125984" header="0.5118110236220472" footer="0.5118110236220472"/>
  <pageSetup horizontalDpi="300" verticalDpi="300" orientation="landscape" paperSize="9" scale="96" r:id="rId1"/>
  <headerFooter alignWithMargins="0">
    <oddHeader>&amp;C&amp;16Schulentwicklungsplanung Primarbereich
&amp;18Versorgungsraum West: ohne Massnahmen (West 2)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Coesfeld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backes</dc:creator>
  <cp:keywords/>
  <dc:description/>
  <cp:lastModifiedBy>fleige</cp:lastModifiedBy>
  <cp:lastPrinted>2003-10-06T11:45:23Z</cp:lastPrinted>
  <dcterms:created xsi:type="dcterms:W3CDTF">2003-09-09T14:35:28Z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