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5580" activeTab="0"/>
  </bookViews>
  <sheets>
    <sheet name="Budgetbericht Vergleic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<sst xmlns="http://schemas.openxmlformats.org/spreadsheetml/2006/main" count="45" uniqueCount="15">
  <si>
    <t>Budgetüberblick Budget 03 - Bildung, Kultur, Freizeit</t>
  </si>
  <si>
    <t>Bildung</t>
  </si>
  <si>
    <t>Soll</t>
  </si>
  <si>
    <t>Ist</t>
  </si>
  <si>
    <t>Anteil</t>
  </si>
  <si>
    <t>Vergleich</t>
  </si>
  <si>
    <t>Personalkosten</t>
  </si>
  <si>
    <t>Sachkosten</t>
  </si>
  <si>
    <t>Betriebsausgaben</t>
  </si>
  <si>
    <t>Ausgaben gesamt</t>
  </si>
  <si>
    <t>Einnahmen</t>
  </si>
  <si>
    <t>Budget</t>
  </si>
  <si>
    <t>Kultur</t>
  </si>
  <si>
    <t>Freizeit</t>
  </si>
  <si>
    <t>Gesamtbudget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</si>
</sst>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10" fontId="2" fillId="0" borderId="1" xfId="17" applyNumberFormat="1" applyFont="1" applyBorder="1" applyAlignment="1">
      <alignment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ukt&#252;bergreifende%20Aufgaben\Haushalt\Haushalt%202002\Budget%2003\Budgetbericht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bericht"/>
      <sheetName val="Budgetbericht Vergleich"/>
      <sheetName val="Daten Bildung"/>
      <sheetName val="Daten Kultur"/>
      <sheetName val="Daten Freizeit"/>
    </sheetNames>
    <sheetDataSet>
      <sheetData sheetId="0">
        <row r="3">
          <cell r="A3" t="str">
            <v>(Stand: 18.11.2002)</v>
          </cell>
        </row>
        <row r="7">
          <cell r="B7">
            <v>1323500</v>
          </cell>
          <cell r="C7">
            <v>1233097.4199999997</v>
          </cell>
        </row>
        <row r="8">
          <cell r="B8">
            <v>62600</v>
          </cell>
          <cell r="C8">
            <v>51238.31</v>
          </cell>
        </row>
        <row r="9">
          <cell r="B9">
            <v>3895350</v>
          </cell>
          <cell r="C9">
            <v>2951582.6199999987</v>
          </cell>
        </row>
        <row r="11">
          <cell r="B11">
            <v>143050</v>
          </cell>
          <cell r="C11">
            <v>152678.63999999998</v>
          </cell>
        </row>
        <row r="15">
          <cell r="B15">
            <v>534500</v>
          </cell>
          <cell r="C15">
            <v>477890.87999999995</v>
          </cell>
        </row>
        <row r="16">
          <cell r="B16">
            <v>33000</v>
          </cell>
          <cell r="C16">
            <v>26608.07</v>
          </cell>
        </row>
        <row r="17">
          <cell r="B17">
            <v>745630</v>
          </cell>
          <cell r="C17">
            <v>691762.3699999999</v>
          </cell>
        </row>
        <row r="19">
          <cell r="B19">
            <v>94180</v>
          </cell>
          <cell r="C19">
            <v>99301.822</v>
          </cell>
        </row>
        <row r="23">
          <cell r="B23">
            <v>182000</v>
          </cell>
          <cell r="C23">
            <v>168359.05</v>
          </cell>
        </row>
        <row r="24">
          <cell r="B24">
            <v>6200</v>
          </cell>
          <cell r="C24">
            <v>4994.23</v>
          </cell>
        </row>
        <row r="25">
          <cell r="B25">
            <v>544920</v>
          </cell>
          <cell r="C25">
            <v>449916.81</v>
          </cell>
        </row>
        <row r="27">
          <cell r="B27">
            <v>55800</v>
          </cell>
          <cell r="C27">
            <v>38619.149999999994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pane ySplit="3" topLeftCell="BM4" activePane="bottomLeft" state="frozen"/>
      <selection pane="topLeft" activeCell="A46" sqref="A46"/>
      <selection pane="bottomLeft" activeCell="B12" sqref="B12"/>
    </sheetView>
  </sheetViews>
  <sheetFormatPr defaultColWidth="11.421875" defaultRowHeight="12.75"/>
  <cols>
    <col min="1" max="1" width="19.57421875" style="0" bestFit="1" customWidth="1"/>
    <col min="2" max="3" width="17.28125" style="0" customWidth="1"/>
    <col min="4" max="4" width="11.7109375" style="0" bestFit="1" customWidth="1"/>
    <col min="5" max="5" width="15.2812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4" ht="15.75">
      <c r="A2" s="2"/>
      <c r="B2" s="2"/>
      <c r="C2" s="2"/>
      <c r="D2" s="2"/>
    </row>
    <row r="3" spans="1:5" ht="15">
      <c r="A3" s="3" t="str">
        <f>'[1]Budgetbericht'!A3</f>
        <v>(Stand: 18.11.2002)</v>
      </c>
      <c r="B3" s="3"/>
      <c r="C3" s="3"/>
      <c r="D3" s="3"/>
      <c r="E3" s="3"/>
    </row>
    <row r="4" spans="1:4" ht="15.75">
      <c r="A4" s="2"/>
      <c r="B4" s="2"/>
      <c r="C4" s="2"/>
      <c r="D4" s="2"/>
    </row>
    <row r="6" spans="1:5" ht="15.7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</row>
    <row r="7" spans="1:5" ht="15">
      <c r="A7" s="6" t="s">
        <v>6</v>
      </c>
      <c r="B7" s="7">
        <f>'[1]Budgetbericht'!B7</f>
        <v>1323500</v>
      </c>
      <c r="C7" s="7">
        <f>'[1]Budgetbericht'!C7</f>
        <v>1233097.4199999997</v>
      </c>
      <c r="D7" s="8">
        <f aca="true" t="shared" si="0" ref="D7:D12">C7/B7</f>
        <v>0.931694310540234</v>
      </c>
      <c r="E7" s="9">
        <f>SUM(C7-B7)</f>
        <v>-90402.58000000031</v>
      </c>
    </row>
    <row r="8" spans="1:5" ht="15">
      <c r="A8" s="6" t="s">
        <v>7</v>
      </c>
      <c r="B8" s="7">
        <f>'[1]Budgetbericht'!B8</f>
        <v>62600</v>
      </c>
      <c r="C8" s="7">
        <f>'[1]Budgetbericht'!C8</f>
        <v>51238.31</v>
      </c>
      <c r="D8" s="8">
        <f t="shared" si="0"/>
        <v>0.8185033546325878</v>
      </c>
      <c r="E8" s="9">
        <f>SUM(C8-B8)</f>
        <v>-11361.690000000002</v>
      </c>
    </row>
    <row r="9" spans="1:5" ht="15">
      <c r="A9" s="6" t="s">
        <v>8</v>
      </c>
      <c r="B9" s="7">
        <f>'[1]Budgetbericht'!B9</f>
        <v>3895350</v>
      </c>
      <c r="C9" s="7">
        <f>'[1]Budgetbericht'!C9</f>
        <v>2951582.6199999987</v>
      </c>
      <c r="D9" s="8">
        <f t="shared" si="0"/>
        <v>0.7577194911882112</v>
      </c>
      <c r="E9" s="9">
        <f>SUM(C9-B9)</f>
        <v>-943767.3800000013</v>
      </c>
    </row>
    <row r="10" spans="1:5" ht="15">
      <c r="A10" s="6" t="s">
        <v>9</v>
      </c>
      <c r="B10" s="7">
        <f>SUM(B7:B9)</f>
        <v>5281450</v>
      </c>
      <c r="C10" s="7">
        <f>SUM(C7:C9)</f>
        <v>4235918.349999999</v>
      </c>
      <c r="D10" s="8">
        <f t="shared" si="0"/>
        <v>0.8020370068825794</v>
      </c>
      <c r="E10" s="9">
        <f>SUM(E7:E9)</f>
        <v>-1045531.6500000015</v>
      </c>
    </row>
    <row r="11" spans="1:5" ht="15">
      <c r="A11" s="6" t="s">
        <v>10</v>
      </c>
      <c r="B11" s="7">
        <f>'[1]Budgetbericht'!B11</f>
        <v>143050</v>
      </c>
      <c r="C11" s="7">
        <f>'[1]Budgetbericht'!C11</f>
        <v>152678.63999999998</v>
      </c>
      <c r="D11" s="8">
        <f t="shared" si="0"/>
        <v>1.0673096120237677</v>
      </c>
      <c r="E11" s="9">
        <f>SUM(C11-B11)</f>
        <v>9628.639999999985</v>
      </c>
    </row>
    <row r="12" spans="1:5" ht="15.75">
      <c r="A12" s="10" t="s">
        <v>11</v>
      </c>
      <c r="B12" s="11">
        <f>SUM(B10-B11)</f>
        <v>5138400</v>
      </c>
      <c r="C12" s="11">
        <f>SUM(C10-C11)</f>
        <v>4083239.7099999986</v>
      </c>
      <c r="D12" s="12">
        <f t="shared" si="0"/>
        <v>0.7946519753230575</v>
      </c>
      <c r="E12" s="13">
        <f>SUM(E10-E11)</f>
        <v>-1055160.2900000014</v>
      </c>
    </row>
    <row r="14" spans="1:5" ht="15.75">
      <c r="A14" s="4" t="s">
        <v>12</v>
      </c>
      <c r="B14" s="5" t="s">
        <v>2</v>
      </c>
      <c r="C14" s="5" t="s">
        <v>3</v>
      </c>
      <c r="D14" s="5" t="s">
        <v>4</v>
      </c>
      <c r="E14" s="5" t="s">
        <v>5</v>
      </c>
    </row>
    <row r="15" spans="1:5" ht="15">
      <c r="A15" s="6" t="s">
        <v>6</v>
      </c>
      <c r="B15" s="7">
        <f>'[1]Budgetbericht'!B15</f>
        <v>534500</v>
      </c>
      <c r="C15" s="7">
        <f>'[1]Budgetbericht'!C15</f>
        <v>477890.87999999995</v>
      </c>
      <c r="D15" s="8">
        <f aca="true" t="shared" si="1" ref="D15:D20">C15/B15</f>
        <v>0.8940895790458371</v>
      </c>
      <c r="E15" s="9">
        <f>SUM(C15-B15)</f>
        <v>-56609.12000000005</v>
      </c>
    </row>
    <row r="16" spans="1:5" ht="15">
      <c r="A16" s="6" t="s">
        <v>7</v>
      </c>
      <c r="B16" s="7">
        <f>'[1]Budgetbericht'!B16</f>
        <v>33000</v>
      </c>
      <c r="C16" s="7">
        <f>'[1]Budgetbericht'!C16</f>
        <v>26608.07</v>
      </c>
      <c r="D16" s="8">
        <f t="shared" si="1"/>
        <v>0.8063051515151515</v>
      </c>
      <c r="E16" s="9">
        <f>SUM(C16-B16)</f>
        <v>-6391.93</v>
      </c>
    </row>
    <row r="17" spans="1:5" ht="15">
      <c r="A17" s="6" t="s">
        <v>8</v>
      </c>
      <c r="B17" s="7">
        <f>'[1]Budgetbericht'!B17</f>
        <v>745630</v>
      </c>
      <c r="C17" s="7">
        <f>'[1]Budgetbericht'!C17</f>
        <v>691762.3699999999</v>
      </c>
      <c r="D17" s="8">
        <f t="shared" si="1"/>
        <v>0.9277555489988331</v>
      </c>
      <c r="E17" s="9">
        <f>SUM(C17-B17)</f>
        <v>-53867.63000000012</v>
      </c>
    </row>
    <row r="18" spans="1:5" ht="15">
      <c r="A18" s="6" t="s">
        <v>9</v>
      </c>
      <c r="B18" s="7">
        <f>SUM(B15:B17)</f>
        <v>1313130</v>
      </c>
      <c r="C18" s="7">
        <f>SUM(C15:C17)</f>
        <v>1196261.3199999998</v>
      </c>
      <c r="D18" s="8">
        <f t="shared" si="1"/>
        <v>0.9109999162306853</v>
      </c>
      <c r="E18" s="9">
        <f>SUM(E15:E17)</f>
        <v>-116868.68000000017</v>
      </c>
    </row>
    <row r="19" spans="1:5" ht="15">
      <c r="A19" s="6" t="s">
        <v>10</v>
      </c>
      <c r="B19" s="7">
        <f>'[1]Budgetbericht'!B19</f>
        <v>94180</v>
      </c>
      <c r="C19" s="7">
        <f>'[1]Budgetbericht'!C19</f>
        <v>99301.822</v>
      </c>
      <c r="D19" s="8">
        <f t="shared" si="1"/>
        <v>1.0543833297940115</v>
      </c>
      <c r="E19" s="9">
        <f>SUM(C19-B19)</f>
        <v>5121.822</v>
      </c>
    </row>
    <row r="20" spans="1:5" ht="15.75">
      <c r="A20" s="10" t="s">
        <v>11</v>
      </c>
      <c r="B20" s="11">
        <f>SUM(B18-B19)</f>
        <v>1218950</v>
      </c>
      <c r="C20" s="11">
        <f>SUM(C18-C19)</f>
        <v>1096959.498</v>
      </c>
      <c r="D20" s="12">
        <f t="shared" si="1"/>
        <v>0.8999216522416833</v>
      </c>
      <c r="E20" s="13">
        <f>SUM(E18-E19)</f>
        <v>-121990.50200000017</v>
      </c>
    </row>
    <row r="22" spans="1:5" ht="15.75">
      <c r="A22" s="4" t="s">
        <v>13</v>
      </c>
      <c r="B22" s="5" t="s">
        <v>2</v>
      </c>
      <c r="C22" s="5" t="s">
        <v>3</v>
      </c>
      <c r="D22" s="5" t="s">
        <v>4</v>
      </c>
      <c r="E22" s="5" t="s">
        <v>5</v>
      </c>
    </row>
    <row r="23" spans="1:5" ht="15">
      <c r="A23" s="6" t="s">
        <v>6</v>
      </c>
      <c r="B23" s="7">
        <f>'[1]Budgetbericht'!B23</f>
        <v>182000</v>
      </c>
      <c r="C23" s="7">
        <f>'[1]Budgetbericht'!C23</f>
        <v>168359.05</v>
      </c>
      <c r="D23" s="8">
        <f aca="true" t="shared" si="2" ref="D23:D28">C23/B23</f>
        <v>0.9250497252747252</v>
      </c>
      <c r="E23" s="9">
        <f>SUM(C23-B23)</f>
        <v>-13640.950000000012</v>
      </c>
    </row>
    <row r="24" spans="1:5" ht="15">
      <c r="A24" s="6" t="s">
        <v>7</v>
      </c>
      <c r="B24" s="7">
        <f>'[1]Budgetbericht'!B24</f>
        <v>6200</v>
      </c>
      <c r="C24" s="7">
        <f>'[1]Budgetbericht'!C24</f>
        <v>4994.23</v>
      </c>
      <c r="D24" s="8">
        <f t="shared" si="2"/>
        <v>0.8055209677419354</v>
      </c>
      <c r="E24" s="9">
        <f>SUM(C24-B24)</f>
        <v>-1205.7700000000004</v>
      </c>
    </row>
    <row r="25" spans="1:5" ht="15">
      <c r="A25" s="6" t="s">
        <v>8</v>
      </c>
      <c r="B25" s="7">
        <f>'[1]Budgetbericht'!B25</f>
        <v>544920</v>
      </c>
      <c r="C25" s="7">
        <f>'[1]Budgetbericht'!C25</f>
        <v>449916.81</v>
      </c>
      <c r="D25" s="8">
        <f t="shared" si="2"/>
        <v>0.825656628495926</v>
      </c>
      <c r="E25" s="9">
        <f>SUM(C25-B25)</f>
        <v>-95003.19</v>
      </c>
    </row>
    <row r="26" spans="1:5" ht="15">
      <c r="A26" s="6" t="s">
        <v>9</v>
      </c>
      <c r="B26" s="7">
        <f>SUM(B23:B25)</f>
        <v>733120</v>
      </c>
      <c r="C26" s="7">
        <f>SUM(C23:C25)</f>
        <v>623270.09</v>
      </c>
      <c r="D26" s="8">
        <f t="shared" si="2"/>
        <v>0.8501610786774334</v>
      </c>
      <c r="E26" s="9">
        <f>SUM(E23:E25)</f>
        <v>-109849.91000000002</v>
      </c>
    </row>
    <row r="27" spans="1:5" ht="15">
      <c r="A27" s="6" t="s">
        <v>10</v>
      </c>
      <c r="B27" s="7">
        <f>'[1]Budgetbericht'!B27</f>
        <v>55800</v>
      </c>
      <c r="C27" s="7">
        <f>'[1]Budgetbericht'!C27</f>
        <v>38619.149999999994</v>
      </c>
      <c r="D27" s="8">
        <f t="shared" si="2"/>
        <v>0.6920994623655913</v>
      </c>
      <c r="E27" s="9">
        <f>SUM(C27-B27)</f>
        <v>-17180.850000000006</v>
      </c>
    </row>
    <row r="28" spans="1:5" ht="15.75">
      <c r="A28" s="10" t="s">
        <v>11</v>
      </c>
      <c r="B28" s="11">
        <f>SUM(B26-B27)</f>
        <v>677320</v>
      </c>
      <c r="C28" s="11">
        <f>SUM(C26-C27)</f>
        <v>584650.94</v>
      </c>
      <c r="D28" s="12">
        <f t="shared" si="2"/>
        <v>0.8631827496604263</v>
      </c>
      <c r="E28" s="13">
        <f>SUM(E26-E27)</f>
        <v>-92669.06000000001</v>
      </c>
    </row>
    <row r="30" spans="1:5" ht="15.75">
      <c r="A30" s="4" t="s">
        <v>14</v>
      </c>
      <c r="B30" s="5" t="s">
        <v>2</v>
      </c>
      <c r="C30" s="5" t="s">
        <v>3</v>
      </c>
      <c r="D30" s="5" t="s">
        <v>4</v>
      </c>
      <c r="E30" s="5" t="s">
        <v>5</v>
      </c>
    </row>
    <row r="31" spans="1:5" ht="15">
      <c r="A31" s="6" t="s">
        <v>6</v>
      </c>
      <c r="B31" s="7">
        <f aca="true" t="shared" si="3" ref="B31:C33">SUM(B23+B15+B7)</f>
        <v>2040000</v>
      </c>
      <c r="C31" s="7">
        <f t="shared" si="3"/>
        <v>1879347.3499999996</v>
      </c>
      <c r="D31" s="8">
        <f aca="true" t="shared" si="4" ref="D31:D36">C31/B31</f>
        <v>0.921248700980392</v>
      </c>
      <c r="E31" s="9">
        <f>SUM(E7+E15+E23)</f>
        <v>-160652.65000000037</v>
      </c>
    </row>
    <row r="32" spans="1:5" ht="15">
      <c r="A32" s="6" t="s">
        <v>7</v>
      </c>
      <c r="B32" s="7">
        <f t="shared" si="3"/>
        <v>101800</v>
      </c>
      <c r="C32" s="7">
        <f t="shared" si="3"/>
        <v>82840.61</v>
      </c>
      <c r="D32" s="8">
        <f t="shared" si="4"/>
        <v>0.8137584479371316</v>
      </c>
      <c r="E32" s="9">
        <f>SUM(E8+E16+E24)</f>
        <v>-18959.390000000003</v>
      </c>
    </row>
    <row r="33" spans="1:5" ht="15">
      <c r="A33" s="6" t="s">
        <v>8</v>
      </c>
      <c r="B33" s="7">
        <f t="shared" si="3"/>
        <v>5185900</v>
      </c>
      <c r="C33" s="7">
        <f t="shared" si="3"/>
        <v>4093261.799999999</v>
      </c>
      <c r="D33" s="8">
        <f t="shared" si="4"/>
        <v>0.789305964249214</v>
      </c>
      <c r="E33" s="9">
        <f>SUM(E9+E17+E25)</f>
        <v>-1092638.2000000014</v>
      </c>
    </row>
    <row r="34" spans="1:5" ht="15">
      <c r="A34" s="6" t="s">
        <v>9</v>
      </c>
      <c r="B34" s="7">
        <f>SUM(B31:B33)</f>
        <v>7327700</v>
      </c>
      <c r="C34" s="7">
        <f>SUM(C31:C33)</f>
        <v>6055449.759999999</v>
      </c>
      <c r="D34" s="8">
        <f t="shared" si="4"/>
        <v>0.8263779576128933</v>
      </c>
      <c r="E34" s="9">
        <f>SUM(E31:E33)</f>
        <v>-1272250.2400000016</v>
      </c>
    </row>
    <row r="35" spans="1:5" ht="15">
      <c r="A35" s="6" t="s">
        <v>10</v>
      </c>
      <c r="B35" s="7">
        <f>SUM(B27+B19+B11)</f>
        <v>293030</v>
      </c>
      <c r="C35" s="7">
        <f>SUM(C27+C19+C11)</f>
        <v>290599.61199999996</v>
      </c>
      <c r="D35" s="8">
        <f t="shared" si="4"/>
        <v>0.9917060096235879</v>
      </c>
      <c r="E35" s="9">
        <f>SUM(E11+E19+E27)</f>
        <v>-2430.388000000021</v>
      </c>
    </row>
    <row r="36" spans="1:5" ht="15.75">
      <c r="A36" s="10" t="s">
        <v>11</v>
      </c>
      <c r="B36" s="11">
        <f>SUM(B34-B35)</f>
        <v>7034670</v>
      </c>
      <c r="C36" s="11">
        <f>SUM(C34-C35)</f>
        <v>5764850.147999999</v>
      </c>
      <c r="D36" s="12">
        <f t="shared" si="4"/>
        <v>0.8194911983078096</v>
      </c>
      <c r="E36" s="13">
        <f>SUM(E34-E35)</f>
        <v>-1269819.8520000016</v>
      </c>
    </row>
  </sheetData>
  <sheetProtection sheet="1" objects="1" scenarios="1"/>
  <mergeCells count="2">
    <mergeCell ref="A1:E1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&amp;L&amp;8Erstellt: WiBo
Ausgedruckt: &amp;D - &amp;T&amp;R&amp;8&amp;A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wienk-borgert</dc:creator>
  <cp:keywords/>
  <dc:description/>
  <cp:lastModifiedBy>wienk-borgert</cp:lastModifiedBy>
  <dcterms:created xsi:type="dcterms:W3CDTF">2002-11-22T10:16:11Z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